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ЭтаКнига" defaultThemeVersion="124226"/>
  <bookViews>
    <workbookView xWindow="0" yWindow="0" windowWidth="24000" windowHeight="9885" tabRatio="750"/>
  </bookViews>
  <sheets>
    <sheet name="План" sheetId="15" r:id="rId1"/>
    <sheet name="Start" sheetId="9" state="hidden" r:id="rId2"/>
  </sheets>
  <calcPr calcId="152511"/>
</workbook>
</file>

<file path=xl/calcChain.xml><?xml version="1.0" encoding="utf-8"?>
<calcChain xmlns="http://schemas.openxmlformats.org/spreadsheetml/2006/main">
  <c r="M35" i="15" l="1"/>
  <c r="M25" i="15"/>
  <c r="M15" i="15"/>
  <c r="M14" i="15"/>
  <c r="L14" i="15"/>
  <c r="L25" i="15"/>
  <c r="L15" i="15"/>
  <c r="L13" i="15"/>
  <c r="S64" i="15"/>
  <c r="S60" i="15"/>
  <c r="T64" i="15"/>
  <c r="U64" i="15"/>
  <c r="U60" i="15"/>
  <c r="V64" i="15"/>
  <c r="W64" i="15"/>
  <c r="W60" i="15"/>
  <c r="R64" i="15"/>
  <c r="S61" i="15"/>
  <c r="T61" i="15"/>
  <c r="U61" i="15"/>
  <c r="V61" i="15"/>
  <c r="W61" i="15"/>
  <c r="X61" i="15"/>
  <c r="T60" i="15"/>
  <c r="V60" i="15"/>
  <c r="R61" i="15"/>
  <c r="S59" i="15"/>
  <c r="T59" i="15"/>
  <c r="U59" i="15"/>
  <c r="V59" i="15"/>
  <c r="W59" i="15"/>
  <c r="X59" i="15"/>
  <c r="Y59" i="15"/>
  <c r="R59" i="15"/>
  <c r="Y24" i="15"/>
  <c r="Y17" i="15"/>
  <c r="Y18" i="15"/>
  <c r="Y20" i="15"/>
  <c r="Y21" i="15"/>
  <c r="Y22" i="15"/>
  <c r="Y23" i="15"/>
  <c r="Y16" i="15"/>
  <c r="O38" i="15"/>
  <c r="O26" i="15"/>
  <c r="O27" i="15"/>
  <c r="O28" i="15"/>
  <c r="O29" i="15"/>
  <c r="O30" i="15"/>
  <c r="O32" i="15"/>
  <c r="O34" i="15"/>
  <c r="O36" i="15"/>
  <c r="O37" i="15"/>
  <c r="O16" i="15"/>
  <c r="O17" i="15"/>
  <c r="O18" i="15"/>
  <c r="O20" i="15"/>
  <c r="O21" i="15"/>
  <c r="O22" i="15"/>
  <c r="O23" i="15"/>
  <c r="O24" i="15"/>
  <c r="X14" i="15"/>
  <c r="P35" i="15"/>
  <c r="Q35" i="15"/>
  <c r="R35" i="15"/>
  <c r="S35" i="15"/>
  <c r="T35" i="15"/>
  <c r="Y35" i="15"/>
  <c r="U35" i="15"/>
  <c r="V35" i="15"/>
  <c r="W35" i="15"/>
  <c r="P25" i="15"/>
  <c r="O25" i="15"/>
  <c r="Q25" i="15"/>
  <c r="R25" i="15"/>
  <c r="S25" i="15"/>
  <c r="S14" i="15"/>
  <c r="T25" i="15"/>
  <c r="U25" i="15"/>
  <c r="Y25" i="15"/>
  <c r="Y14" i="15"/>
  <c r="V25" i="15"/>
  <c r="W25" i="15"/>
  <c r="P15" i="15"/>
  <c r="P14" i="15"/>
  <c r="O14" i="15"/>
  <c r="Q15" i="15"/>
  <c r="Q14" i="15"/>
  <c r="R15" i="15"/>
  <c r="R14" i="15"/>
  <c r="S15" i="15"/>
  <c r="T15" i="15"/>
  <c r="T14" i="15"/>
  <c r="U15" i="15"/>
  <c r="U14" i="15"/>
  <c r="V15" i="15"/>
  <c r="V14" i="15"/>
  <c r="W15" i="15"/>
  <c r="W14" i="15"/>
  <c r="L35" i="15"/>
  <c r="J35" i="15"/>
  <c r="N35" i="15"/>
  <c r="K25" i="15"/>
  <c r="N25" i="15"/>
  <c r="K15" i="15"/>
  <c r="K14" i="15"/>
  <c r="K13" i="15"/>
  <c r="N15" i="15"/>
  <c r="N14" i="15"/>
  <c r="Y34" i="15"/>
  <c r="J34" i="15"/>
  <c r="Y32" i="15"/>
  <c r="J32" i="15"/>
  <c r="J24" i="15"/>
  <c r="Y27" i="15"/>
  <c r="J27" i="15"/>
  <c r="J22" i="15"/>
  <c r="J21" i="15"/>
  <c r="J20" i="15"/>
  <c r="Z13" i="15"/>
  <c r="AA10" i="15"/>
  <c r="O41" i="15"/>
  <c r="P41" i="15"/>
  <c r="P40" i="15"/>
  <c r="P39" i="15"/>
  <c r="Q41" i="15"/>
  <c r="R41" i="15"/>
  <c r="S41" i="15"/>
  <c r="T41" i="15"/>
  <c r="T40" i="15"/>
  <c r="T39" i="15"/>
  <c r="U41" i="15"/>
  <c r="V41" i="15"/>
  <c r="V40" i="15"/>
  <c r="V39" i="15"/>
  <c r="W41" i="15"/>
  <c r="X41" i="15"/>
  <c r="X40" i="15"/>
  <c r="X13" i="15"/>
  <c r="K41" i="15"/>
  <c r="L41" i="15"/>
  <c r="E35" i="15"/>
  <c r="F35" i="15"/>
  <c r="I35" i="15"/>
  <c r="E25" i="15"/>
  <c r="E14" i="15"/>
  <c r="E13" i="15"/>
  <c r="F25" i="15"/>
  <c r="F14" i="15"/>
  <c r="I25" i="15"/>
  <c r="I14" i="15"/>
  <c r="I13" i="15"/>
  <c r="D25" i="15"/>
  <c r="E15" i="15"/>
  <c r="F15" i="15"/>
  <c r="I15" i="15"/>
  <c r="D15" i="15"/>
  <c r="I44" i="15"/>
  <c r="E41" i="15"/>
  <c r="E40" i="15"/>
  <c r="F41" i="15"/>
  <c r="F40" i="15"/>
  <c r="I41" i="15"/>
  <c r="I40" i="15"/>
  <c r="D41" i="15"/>
  <c r="J55" i="15"/>
  <c r="L50" i="15"/>
  <c r="J46" i="15"/>
  <c r="L45" i="15"/>
  <c r="J43" i="15"/>
  <c r="J42" i="15"/>
  <c r="J41" i="15"/>
  <c r="Y66" i="15"/>
  <c r="Y70" i="15"/>
  <c r="R60" i="15"/>
  <c r="J51" i="15"/>
  <c r="N52" i="15"/>
  <c r="N63" i="15"/>
  <c r="N53" i="15"/>
  <c r="N54" i="15"/>
  <c r="N49" i="15"/>
  <c r="N47" i="15"/>
  <c r="N48" i="15"/>
  <c r="N64" i="15"/>
  <c r="J36" i="15"/>
  <c r="J37" i="15"/>
  <c r="J38" i="15"/>
  <c r="J29" i="15"/>
  <c r="J30" i="15"/>
  <c r="J18" i="15"/>
  <c r="J23" i="15"/>
  <c r="J26" i="15"/>
  <c r="J28" i="15"/>
  <c r="J16" i="15"/>
  <c r="V50" i="15"/>
  <c r="W50" i="15"/>
  <c r="Y46" i="15"/>
  <c r="Y47" i="15"/>
  <c r="Y48" i="15"/>
  <c r="Y49" i="15"/>
  <c r="Y51" i="15"/>
  <c r="Y38" i="15"/>
  <c r="Y37" i="15"/>
  <c r="Y36" i="15"/>
  <c r="Y30" i="15"/>
  <c r="Y29" i="15"/>
  <c r="Y28" i="15"/>
  <c r="Y26" i="15"/>
  <c r="Y56" i="15"/>
  <c r="Y57" i="15"/>
  <c r="Y62" i="15"/>
  <c r="Y63" i="15"/>
  <c r="Y64" i="15"/>
  <c r="Y65" i="15"/>
  <c r="O50" i="15"/>
  <c r="O44" i="15"/>
  <c r="O40" i="15"/>
  <c r="P50" i="15"/>
  <c r="P44" i="15"/>
  <c r="Q50" i="15"/>
  <c r="Q44" i="15"/>
  <c r="Q40" i="15"/>
  <c r="Q39" i="15"/>
  <c r="R50" i="15"/>
  <c r="S50" i="15"/>
  <c r="T50" i="15"/>
  <c r="U50" i="15"/>
  <c r="Y50" i="15"/>
  <c r="S45" i="15"/>
  <c r="T45" i="15"/>
  <c r="U45" i="15"/>
  <c r="U44" i="15"/>
  <c r="U40" i="15"/>
  <c r="V45" i="15"/>
  <c r="V44" i="15"/>
  <c r="W45" i="15"/>
  <c r="R45" i="15"/>
  <c r="Y45" i="15"/>
  <c r="Y55" i="15"/>
  <c r="Y52" i="15"/>
  <c r="Y61" i="15"/>
  <c r="Y53" i="15"/>
  <c r="Y54" i="15"/>
  <c r="Y42" i="15"/>
  <c r="Y43" i="15"/>
  <c r="N41" i="15"/>
  <c r="O35" i="15"/>
  <c r="W44" i="15"/>
  <c r="Y44" i="15"/>
  <c r="D40" i="15"/>
  <c r="N50" i="15"/>
  <c r="J50" i="15"/>
  <c r="T44" i="15"/>
  <c r="N45" i="15"/>
  <c r="J45" i="15"/>
  <c r="Y15" i="15"/>
  <c r="Y60" i="15"/>
  <c r="Y41" i="15"/>
  <c r="F13" i="15"/>
  <c r="V13" i="15"/>
  <c r="T13" i="15"/>
  <c r="AA14" i="15"/>
  <c r="S44" i="15"/>
  <c r="S40" i="15"/>
  <c r="S39" i="15"/>
  <c r="O15" i="15"/>
  <c r="R44" i="15"/>
  <c r="J25" i="15"/>
  <c r="J15" i="15"/>
  <c r="J14" i="15"/>
  <c r="R40" i="15"/>
  <c r="S13" i="15"/>
  <c r="R39" i="15"/>
  <c r="R13" i="15"/>
  <c r="W40" i="15"/>
  <c r="N60" i="15"/>
  <c r="N61" i="15"/>
  <c r="U39" i="15"/>
  <c r="U13" i="15"/>
  <c r="N44" i="15"/>
  <c r="W39" i="15"/>
  <c r="W13" i="15"/>
  <c r="AA13" i="15"/>
  <c r="Y40" i="15"/>
  <c r="Y13" i="15"/>
  <c r="N40" i="15"/>
  <c r="N39" i="15"/>
  <c r="O39" i="15"/>
  <c r="N13" i="15"/>
  <c r="O13" i="15"/>
  <c r="J13" i="15"/>
</calcChain>
</file>

<file path=xl/sharedStrings.xml><?xml version="1.0" encoding="utf-8"?>
<sst xmlns="http://schemas.openxmlformats.org/spreadsheetml/2006/main" count="213" uniqueCount="140">
  <si>
    <t>1</t>
  </si>
  <si>
    <t>2</t>
  </si>
  <si>
    <t>3</t>
  </si>
  <si>
    <t>4</t>
  </si>
  <si>
    <t>5</t>
  </si>
  <si>
    <t>12</t>
  </si>
  <si>
    <t>18</t>
  </si>
  <si>
    <t>Химия</t>
  </si>
  <si>
    <t>Физическая культура</t>
  </si>
  <si>
    <t>История</t>
  </si>
  <si>
    <t>Иностранный язык</t>
  </si>
  <si>
    <t>ОП</t>
  </si>
  <si>
    <t>ОП.01</t>
  </si>
  <si>
    <t>ОП.02</t>
  </si>
  <si>
    <t>ПМ</t>
  </si>
  <si>
    <t>ПМ.01</t>
  </si>
  <si>
    <t>МДК.01.01</t>
  </si>
  <si>
    <t>УП.01.01</t>
  </si>
  <si>
    <t>Учебная практика</t>
  </si>
  <si>
    <t>ПП.01.01</t>
  </si>
  <si>
    <t>Производственная практика</t>
  </si>
  <si>
    <t>ПМ.02</t>
  </si>
  <si>
    <t>МДК.02.01</t>
  </si>
  <si>
    <t>УП.02.01</t>
  </si>
  <si>
    <t>ПП.02.01</t>
  </si>
  <si>
    <t>36</t>
  </si>
  <si>
    <t>Индекс</t>
  </si>
  <si>
    <t>Наименование циклов, разделов,_x000D_
дисциплин, профессиональных модулей, МДК, практик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</si>
  <si>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</si>
  <si>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</si>
  <si>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</si>
  <si>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</si>
  <si>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</si>
  <si>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</si>
  <si>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</si>
  <si>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</si>
  <si>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</si>
  <si>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</si>
  <si>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</si>
  <si>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</si>
  <si>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Вар. часть</t>
  </si>
  <si>
    <t>60</t>
  </si>
  <si>
    <t>Итого час/нед (с учетом консультаций в период обучения по циклам)</t>
  </si>
  <si>
    <t>О</t>
  </si>
  <si>
    <t>ОБЩЕОБРАЗОВАТЕЛЬНЫЙ ЦИКЛ</t>
  </si>
  <si>
    <t>Биология</t>
  </si>
  <si>
    <t>ОБЖ</t>
  </si>
  <si>
    <t>ПП</t>
  </si>
  <si>
    <t>ПРОФЕССИОНАЛЬНАЯ ПОДГОТОВКА</t>
  </si>
  <si>
    <t>час</t>
  </si>
  <si>
    <t>нед</t>
  </si>
  <si>
    <t>ПМ.1.ЭК</t>
  </si>
  <si>
    <t>Экзамен квалификационный</t>
  </si>
  <si>
    <t>ПМ.2.ЭК</t>
  </si>
  <si>
    <t xml:space="preserve">    Концентрированная</t>
  </si>
  <si>
    <t xml:space="preserve">    Рассредоточенная</t>
  </si>
  <si>
    <t>Государственная (итоговая) аттестация</t>
  </si>
  <si>
    <t>Контрольных работ (итоговые письм. классные)</t>
  </si>
  <si>
    <t>Контрольных работ (домашние)</t>
  </si>
  <si>
    <t>17 недель</t>
  </si>
  <si>
    <t>1 курс</t>
  </si>
  <si>
    <t>2 курс</t>
  </si>
  <si>
    <t>3 курс</t>
  </si>
  <si>
    <t>Итого</t>
  </si>
  <si>
    <t xml:space="preserve">КОНСУЛЬТАЦИИ </t>
  </si>
  <si>
    <t>Информатика</t>
  </si>
  <si>
    <t>География</t>
  </si>
  <si>
    <t>Экология</t>
  </si>
  <si>
    <t>Астрономия</t>
  </si>
  <si>
    <t>История родного края</t>
  </si>
  <si>
    <t>Общие дисциплины</t>
  </si>
  <si>
    <t xml:space="preserve">  17  недель</t>
  </si>
  <si>
    <t>ФК</t>
  </si>
  <si>
    <t xml:space="preserve">Учебная и производственная практики </t>
  </si>
  <si>
    <t>Производственная  практика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</si>
  <si>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</si>
  <si>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</si>
  <si>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Общепрофессиональный цикл</t>
  </si>
  <si>
    <t>Профессиональный учебный цикл. (Профессиональные модули)</t>
  </si>
  <si>
    <t>Всего по циклам</t>
  </si>
  <si>
    <t xml:space="preserve">   17 недель</t>
  </si>
  <si>
    <t xml:space="preserve">   23 недели  1 нед. пром. аттест</t>
  </si>
  <si>
    <t>Обществознание</t>
  </si>
  <si>
    <t>По выбору из обязятельных предметных областей</t>
  </si>
  <si>
    <t>Дополнительные</t>
  </si>
  <si>
    <t>Обяз. часть</t>
  </si>
  <si>
    <t>Литература</t>
  </si>
  <si>
    <t xml:space="preserve">Русский язык </t>
  </si>
  <si>
    <t>Экономические и правовые основы производственной деятельности</t>
  </si>
  <si>
    <t xml:space="preserve">Безопасность жизнедеятельности </t>
  </si>
  <si>
    <t>Выполнение работ по обслуживанию оборудования подготовительно-раскройного производства</t>
  </si>
  <si>
    <t>Подготовка и раскрой материалов</t>
  </si>
  <si>
    <t>Выполнение работ по обработке текстильных изделий из различных материалов</t>
  </si>
  <si>
    <t>Технология обработки текстильных изделий</t>
  </si>
  <si>
    <t>Обучение по учебным циклам и разделу ФК</t>
  </si>
  <si>
    <t>ОУП.01</t>
  </si>
  <si>
    <t>ОУП.02</t>
  </si>
  <si>
    <t>ОУП.03</t>
  </si>
  <si>
    <t>ОУП.05</t>
  </si>
  <si>
    <t>ОУП.06</t>
  </si>
  <si>
    <t>ОУП.12</t>
  </si>
  <si>
    <t>ДУП.15</t>
  </si>
  <si>
    <t>ДУП.17</t>
  </si>
  <si>
    <t>ДУП.16</t>
  </si>
  <si>
    <t xml:space="preserve">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29.01.08 Оператор швейного оборудования. Технический профиль обучения
                                                                                                                                                                                 </t>
  </si>
  <si>
    <t xml:space="preserve">Математика </t>
  </si>
  <si>
    <t>Психология общения</t>
  </si>
  <si>
    <t>Формы промежуточной аттестации по  семестрам</t>
  </si>
  <si>
    <t>Э</t>
  </si>
  <si>
    <t>д/з</t>
  </si>
  <si>
    <t>Э/К</t>
  </si>
  <si>
    <t>проект</t>
  </si>
  <si>
    <t>Основы финансовой граммотности</t>
  </si>
  <si>
    <t xml:space="preserve">По 4 часа на человека </t>
  </si>
  <si>
    <t>Самостоятельная, внеаудиторная  (1386)</t>
  </si>
  <si>
    <t>Проектная деятельность</t>
  </si>
  <si>
    <t>Предметные оьласти</t>
  </si>
  <si>
    <t>Русский язык и литература</t>
  </si>
  <si>
    <t>Иностранные языки</t>
  </si>
  <si>
    <t>Профильная учебный предмет</t>
  </si>
  <si>
    <t>Математика и информатика</t>
  </si>
  <si>
    <t>Общественные науки</t>
  </si>
  <si>
    <t>Физическая культура, экология и основы безопасности жизнедеятельности</t>
  </si>
  <si>
    <t>Естественные науки</t>
  </si>
  <si>
    <t xml:space="preserve">Физика </t>
  </si>
  <si>
    <t xml:space="preserve">ИТОГО </t>
  </si>
  <si>
    <t xml:space="preserve">Дисциплин и МДК </t>
  </si>
  <si>
    <t xml:space="preserve">Экзаменов (в т. ч. экзаменов (квалификационных)) </t>
  </si>
  <si>
    <t xml:space="preserve">Дифф. зачетов </t>
  </si>
  <si>
    <t>Зачётов</t>
  </si>
  <si>
    <t xml:space="preserve"> 22  неделя   2 недели пром. аттест </t>
  </si>
  <si>
    <t xml:space="preserve">   20 недели 2 неделя пром. аттест.2 недели ГИА</t>
  </si>
  <si>
    <t>ОУП.07</t>
  </si>
  <si>
    <t>УП.08</t>
  </si>
  <si>
    <t>УП.04</t>
  </si>
  <si>
    <t>УП.09</t>
  </si>
  <si>
    <t>УП.10</t>
  </si>
  <si>
    <t>УП.11</t>
  </si>
  <si>
    <t>УП.13</t>
  </si>
  <si>
    <t>УП.14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</si>
</sst>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family val="2"/>
      <charset val="204"/>
    </font>
    <font>
      <sz val="10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0" fontId="7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12" fontId="6" fillId="0" borderId="25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2" borderId="3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6" fillId="5" borderId="39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34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30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6" fillId="5" borderId="24" xfId="0" applyNumberFormat="1" applyFont="1" applyFill="1" applyBorder="1" applyAlignment="1">
      <alignment horizontal="center" vertical="center"/>
    </xf>
    <xf numFmtId="0" fontId="3" fillId="5" borderId="14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5" borderId="2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5" borderId="38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5" fillId="2" borderId="43" xfId="0" applyNumberFormat="1" applyFont="1" applyFill="1" applyBorder="1" applyAlignment="1">
      <alignment horizontal="left" vertical="center" wrapText="1"/>
    </xf>
    <xf numFmtId="0" fontId="9" fillId="3" borderId="27" xfId="0" applyNumberFormat="1" applyFont="1" applyFill="1" applyBorder="1" applyAlignment="1">
      <alignment horizontal="left" vertical="center" wrapText="1"/>
    </xf>
    <xf numFmtId="0" fontId="6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43" xfId="0" applyNumberFormat="1" applyFont="1" applyFill="1" applyBorder="1" applyAlignment="1">
      <alignment horizontal="left" vertical="center" wrapText="1"/>
    </xf>
    <xf numFmtId="0" fontId="7" fillId="2" borderId="27" xfId="0" applyNumberFormat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vertical="top" wrapText="1"/>
    </xf>
    <xf numFmtId="0" fontId="7" fillId="0" borderId="27" xfId="0" applyNumberFormat="1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7" fillId="2" borderId="47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2" borderId="1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left" vertical="center" wrapText="1"/>
    </xf>
    <xf numFmtId="0" fontId="19" fillId="0" borderId="46" xfId="0" applyFont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 wrapText="1"/>
    </xf>
    <xf numFmtId="0" fontId="16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9" fillId="0" borderId="4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29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 applyProtection="1">
      <alignment horizontal="left" vertical="center" wrapText="1"/>
      <protection locked="0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4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wrapText="1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7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NumberFormat="1" applyFont="1" applyFill="1" applyBorder="1" applyAlignment="1" applyProtection="1">
      <alignment horizontal="center" vertical="center"/>
      <protection locked="0"/>
    </xf>
    <xf numFmtId="0" fontId="16" fillId="0" borderId="31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21" fillId="0" borderId="31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wrapText="1"/>
    </xf>
    <xf numFmtId="0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9" xfId="0" applyNumberFormat="1" applyFont="1" applyFill="1" applyBorder="1" applyAlignment="1" applyProtection="1">
      <alignment horizontal="center"/>
      <protection locked="0"/>
    </xf>
    <xf numFmtId="0" fontId="3" fillId="0" borderId="20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44" xfId="0" applyNumberFormat="1" applyFont="1" applyFill="1" applyBorder="1" applyAlignment="1">
      <alignment horizontal="center" vertical="center"/>
    </xf>
    <xf numFmtId="0" fontId="9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6" fillId="6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left" vertical="center" wrapText="1"/>
    </xf>
    <xf numFmtId="0" fontId="6" fillId="0" borderId="59" xfId="0" applyNumberFormat="1" applyFont="1" applyFill="1" applyBorder="1" applyAlignment="1">
      <alignment horizontal="right" vertical="center"/>
    </xf>
    <xf numFmtId="0" fontId="6" fillId="0" borderId="36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8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textRotation="90" wrapText="1"/>
      <protection locked="0"/>
    </xf>
    <xf numFmtId="0" fontId="16" fillId="0" borderId="29" xfId="0" applyFont="1" applyFill="1" applyBorder="1" applyAlignment="1" applyProtection="1">
      <alignment horizontal="center" vertical="center" textRotation="90" wrapText="1"/>
      <protection locked="0"/>
    </xf>
    <xf numFmtId="0" fontId="6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3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28" xfId="0" applyFont="1" applyFill="1" applyBorder="1" applyAlignment="1">
      <alignment vertical="top"/>
    </xf>
    <xf numFmtId="0" fontId="16" fillId="0" borderId="34" xfId="0" applyFont="1" applyFill="1" applyBorder="1" applyAlignment="1" applyProtection="1">
      <alignment horizontal="center" vertical="center" textRotation="90" wrapText="1"/>
      <protection locked="0"/>
    </xf>
    <xf numFmtId="0" fontId="16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3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left" vertical="center" wrapText="1"/>
    </xf>
    <xf numFmtId="0" fontId="23" fillId="7" borderId="23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60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60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vertical="center"/>
    </xf>
    <xf numFmtId="0" fontId="23" fillId="7" borderId="23" xfId="0" applyFont="1" applyFill="1" applyBorder="1" applyAlignment="1">
      <alignment horizontal="left" vertical="center"/>
    </xf>
    <xf numFmtId="0" fontId="22" fillId="7" borderId="23" xfId="0" applyFont="1" applyFill="1" applyBorder="1" applyAlignment="1"/>
    <xf numFmtId="0" fontId="23" fillId="7" borderId="23" xfId="0" applyFont="1" applyFill="1" applyBorder="1" applyAlignment="1"/>
    <xf numFmtId="0" fontId="6" fillId="0" borderId="3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textRotation="255"/>
      <protection locked="0"/>
    </xf>
    <xf numFmtId="0" fontId="6" fillId="0" borderId="29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32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31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textRotation="255"/>
      <protection locked="0"/>
    </xf>
    <xf numFmtId="0" fontId="0" fillId="0" borderId="31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vertical="center" textRotation="255"/>
      <protection locked="0"/>
    </xf>
    <xf numFmtId="0" fontId="6" fillId="0" borderId="29" xfId="0" applyFont="1" applyFill="1" applyBorder="1" applyAlignment="1" applyProtection="1">
      <alignment vertical="center" textRotation="255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7" borderId="25" xfId="0" applyFont="1" applyFill="1" applyBorder="1" applyAlignment="1">
      <alignment horizontal="left" vertical="center"/>
    </xf>
    <xf numFmtId="0" fontId="23" fillId="7" borderId="25" xfId="0" applyFont="1" applyFill="1" applyBorder="1" applyAlignment="1">
      <alignment horizontal="left" vertical="center"/>
    </xf>
    <xf numFmtId="0" fontId="23" fillId="7" borderId="44" xfId="0" applyFont="1" applyFill="1" applyBorder="1" applyAlignment="1">
      <alignment horizontal="left" vertical="center"/>
    </xf>
    <xf numFmtId="0" fontId="22" fillId="7" borderId="25" xfId="0" applyFont="1" applyFill="1" applyBorder="1" applyAlignment="1">
      <alignment horizontal="left" vertical="center" wrapText="1"/>
    </xf>
    <xf numFmtId="0" fontId="6" fillId="0" borderId="56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79"/>
  <sheetViews>
    <sheetView showGridLines="0" tabSelected="1" zoomScale="91" zoomScaleNormal="91" workbookViewId="0">
      <selection sqref="A1:Z4"/>
    </sheetView>
  </sheetViews>
  <sheetFormatPr defaultColWidth="14.6640625" defaultRowHeight="13.5" customHeight="1" x14ac:dyDescent="0.2"/>
  <cols>
    <col min="1" max="1" width="13.5" style="6" customWidth="1"/>
    <col min="2" max="2" width="17.5" style="6" customWidth="1"/>
    <col min="3" max="3" width="50.5" style="6" customWidth="1"/>
    <col min="4" max="4" width="7.33203125" style="6" customWidth="1"/>
    <col min="5" max="5" width="7" style="6" customWidth="1"/>
    <col min="6" max="6" width="5.6640625" style="6" customWidth="1"/>
    <col min="7" max="7" width="6.83203125" style="6" customWidth="1"/>
    <col min="8" max="8" width="6.6640625" style="6" customWidth="1"/>
    <col min="9" max="9" width="5" style="6" customWidth="1"/>
    <col min="10" max="10" width="7" style="6" customWidth="1"/>
    <col min="11" max="11" width="0" style="6" hidden="1" customWidth="1"/>
    <col min="12" max="12" width="9.83203125" style="6" customWidth="1"/>
    <col min="13" max="13" width="7.6640625" style="6" customWidth="1"/>
    <col min="14" max="14" width="10.5" style="6" customWidth="1"/>
    <col min="15" max="15" width="8.5" style="6" customWidth="1"/>
    <col min="16" max="16" width="7.5" style="113" customWidth="1"/>
    <col min="17" max="17" width="0" style="6" hidden="1" customWidth="1"/>
    <col min="18" max="18" width="10.6640625" style="6" customWidth="1"/>
    <col min="19" max="19" width="11.6640625" style="6" customWidth="1"/>
    <col min="20" max="20" width="12" style="6" customWidth="1"/>
    <col min="21" max="21" width="14" style="6" customWidth="1"/>
    <col min="22" max="22" width="11.5" style="6" customWidth="1"/>
    <col min="23" max="23" width="11.1640625" style="6" customWidth="1"/>
    <col min="24" max="24" width="0" style="6" hidden="1" customWidth="1"/>
    <col min="25" max="25" width="11.1640625" style="6" customWidth="1"/>
    <col min="26" max="26" width="8" style="6" customWidth="1"/>
    <col min="27" max="16384" width="14.6640625" style="6"/>
  </cols>
  <sheetData>
    <row r="1" spans="1:27" ht="44.25" customHeight="1" x14ac:dyDescent="0.15">
      <c r="A1" s="312" t="s">
        <v>104</v>
      </c>
      <c r="B1" s="312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7" ht="18.75" customHeight="1" x14ac:dyDescent="0.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7" ht="13.5" hidden="1" customHeight="1" x14ac:dyDescent="0.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27" ht="70.5" hidden="1" customHeight="1" x14ac:dyDescent="0.1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</row>
    <row r="5" spans="1:27" ht="12.75" customHeight="1" x14ac:dyDescent="0.15">
      <c r="A5" s="354" t="s">
        <v>26</v>
      </c>
      <c r="B5" s="368"/>
      <c r="C5" s="365" t="s">
        <v>27</v>
      </c>
      <c r="D5" s="355" t="s">
        <v>107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20"/>
      <c r="S5" s="320"/>
      <c r="T5" s="320"/>
      <c r="U5" s="320"/>
      <c r="V5" s="320"/>
      <c r="W5" s="320"/>
      <c r="X5" s="320"/>
      <c r="Y5" s="355" t="s">
        <v>63</v>
      </c>
      <c r="Z5" s="355"/>
    </row>
    <row r="6" spans="1:27" ht="16.5" customHeight="1" thickBot="1" x14ac:dyDescent="0.2">
      <c r="A6" s="354"/>
      <c r="B6" s="369"/>
      <c r="C6" s="36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17" t="s">
        <v>60</v>
      </c>
      <c r="S6" s="318"/>
      <c r="T6" s="358" t="s">
        <v>61</v>
      </c>
      <c r="U6" s="359"/>
      <c r="V6" s="317" t="s">
        <v>62</v>
      </c>
      <c r="W6" s="318"/>
      <c r="X6" s="318"/>
      <c r="Y6" s="355"/>
      <c r="Z6" s="355"/>
    </row>
    <row r="7" spans="1:27" ht="12.75" customHeight="1" x14ac:dyDescent="0.15">
      <c r="A7" s="354"/>
      <c r="B7" s="369"/>
      <c r="C7" s="365"/>
      <c r="D7" s="350">
        <v>1</v>
      </c>
      <c r="E7" s="350">
        <v>2</v>
      </c>
      <c r="F7" s="350">
        <v>3</v>
      </c>
      <c r="G7" s="360">
        <v>4</v>
      </c>
      <c r="H7" s="360">
        <v>5</v>
      </c>
      <c r="I7" s="360">
        <v>6</v>
      </c>
      <c r="J7" s="356" t="s">
        <v>28</v>
      </c>
      <c r="K7" s="7"/>
      <c r="L7" s="351" t="s">
        <v>114</v>
      </c>
      <c r="M7" s="309" t="s">
        <v>115</v>
      </c>
      <c r="N7" s="355" t="s">
        <v>29</v>
      </c>
      <c r="O7" s="355"/>
      <c r="P7" s="355"/>
      <c r="Q7" s="355"/>
      <c r="R7" s="8" t="s">
        <v>30</v>
      </c>
      <c r="S7" s="8" t="s">
        <v>31</v>
      </c>
      <c r="T7" s="8" t="s">
        <v>32</v>
      </c>
      <c r="U7" s="8" t="s">
        <v>33</v>
      </c>
      <c r="V7" s="8" t="s">
        <v>34</v>
      </c>
      <c r="W7" s="319" t="s">
        <v>35</v>
      </c>
      <c r="X7" s="320"/>
      <c r="Y7" s="355"/>
      <c r="Z7" s="355"/>
    </row>
    <row r="8" spans="1:27" ht="99" customHeight="1" x14ac:dyDescent="0.15">
      <c r="A8" s="354"/>
      <c r="B8" s="369"/>
      <c r="C8" s="365"/>
      <c r="D8" s="350"/>
      <c r="E8" s="350"/>
      <c r="F8" s="350"/>
      <c r="G8" s="361"/>
      <c r="H8" s="361"/>
      <c r="I8" s="366"/>
      <c r="J8" s="357"/>
      <c r="K8" s="7"/>
      <c r="L8" s="352"/>
      <c r="M8" s="310"/>
      <c r="N8" s="354" t="s">
        <v>36</v>
      </c>
      <c r="O8" s="354" t="s">
        <v>37</v>
      </c>
      <c r="P8" s="354"/>
      <c r="Q8" s="354"/>
      <c r="R8" s="119" t="s">
        <v>59</v>
      </c>
      <c r="S8" s="9" t="s">
        <v>81</v>
      </c>
      <c r="T8" s="9" t="s">
        <v>71</v>
      </c>
      <c r="U8" s="9" t="s">
        <v>130</v>
      </c>
      <c r="V8" s="9" t="s">
        <v>80</v>
      </c>
      <c r="W8" s="363" t="s">
        <v>131</v>
      </c>
      <c r="X8" s="364"/>
      <c r="Y8" s="355"/>
      <c r="Z8" s="355"/>
    </row>
    <row r="9" spans="1:27" ht="19.5" customHeight="1" x14ac:dyDescent="0.15">
      <c r="A9" s="354"/>
      <c r="B9" s="369"/>
      <c r="C9" s="365"/>
      <c r="D9" s="350"/>
      <c r="E9" s="350"/>
      <c r="F9" s="350"/>
      <c r="G9" s="361"/>
      <c r="H9" s="361"/>
      <c r="I9" s="366"/>
      <c r="J9" s="357"/>
      <c r="K9" s="7"/>
      <c r="L9" s="352"/>
      <c r="M9" s="310"/>
      <c r="N9" s="352"/>
      <c r="O9" s="352" t="s">
        <v>38</v>
      </c>
      <c r="P9" s="352" t="s">
        <v>39</v>
      </c>
      <c r="Q9" s="356"/>
      <c r="R9" s="307">
        <v>612</v>
      </c>
      <c r="S9" s="315">
        <v>864</v>
      </c>
      <c r="T9" s="307">
        <v>612</v>
      </c>
      <c r="U9" s="307">
        <v>864</v>
      </c>
      <c r="V9" s="307">
        <v>612</v>
      </c>
      <c r="W9" s="307">
        <v>864</v>
      </c>
      <c r="X9" s="305"/>
      <c r="Y9" s="355" t="s">
        <v>85</v>
      </c>
      <c r="Z9" s="355" t="s">
        <v>40</v>
      </c>
    </row>
    <row r="10" spans="1:27" ht="46.5" customHeight="1" thickBot="1" x14ac:dyDescent="0.2">
      <c r="A10" s="354"/>
      <c r="B10" s="370"/>
      <c r="C10" s="365"/>
      <c r="D10" s="350"/>
      <c r="E10" s="350"/>
      <c r="F10" s="350"/>
      <c r="G10" s="362"/>
      <c r="H10" s="362"/>
      <c r="I10" s="367"/>
      <c r="J10" s="351"/>
      <c r="K10" s="7"/>
      <c r="L10" s="353"/>
      <c r="M10" s="311"/>
      <c r="N10" s="352"/>
      <c r="O10" s="352"/>
      <c r="P10" s="352"/>
      <c r="Q10" s="351"/>
      <c r="R10" s="308"/>
      <c r="S10" s="316"/>
      <c r="T10" s="308"/>
      <c r="U10" s="308"/>
      <c r="V10" s="308"/>
      <c r="W10" s="308"/>
      <c r="X10" s="306"/>
      <c r="Y10" s="355"/>
      <c r="Z10" s="355"/>
      <c r="AA10" s="6">
        <f>SUM(R9:W10)</f>
        <v>4428</v>
      </c>
    </row>
    <row r="11" spans="1:27" ht="13.5" customHeight="1" x14ac:dyDescent="0.15">
      <c r="A11" s="10" t="s">
        <v>0</v>
      </c>
      <c r="B11" s="10"/>
      <c r="C11" s="11" t="s">
        <v>1</v>
      </c>
      <c r="D11" s="11" t="s">
        <v>2</v>
      </c>
      <c r="E11" s="11" t="s">
        <v>3</v>
      </c>
      <c r="F11" s="11" t="s">
        <v>4</v>
      </c>
      <c r="G11" s="11">
        <v>7</v>
      </c>
      <c r="H11" s="11">
        <v>7</v>
      </c>
      <c r="I11" s="11">
        <v>8</v>
      </c>
      <c r="J11" s="11">
        <v>9</v>
      </c>
      <c r="K11" s="11" t="s">
        <v>5</v>
      </c>
      <c r="L11" s="11">
        <v>10</v>
      </c>
      <c r="M11" s="11">
        <v>11</v>
      </c>
      <c r="N11" s="11">
        <v>12</v>
      </c>
      <c r="O11" s="11">
        <v>13</v>
      </c>
      <c r="P11" s="112">
        <v>14</v>
      </c>
      <c r="Q11" s="11" t="s">
        <v>6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 t="s">
        <v>41</v>
      </c>
      <c r="Y11" s="11">
        <v>21</v>
      </c>
      <c r="Z11" s="11">
        <v>22</v>
      </c>
    </row>
    <row r="12" spans="1:27" ht="13.5" customHeight="1" x14ac:dyDescent="0.15">
      <c r="A12" s="12"/>
      <c r="B12" s="12"/>
      <c r="C12" s="349" t="s">
        <v>42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14" t="s">
        <v>25</v>
      </c>
      <c r="S12" s="15" t="s">
        <v>25</v>
      </c>
      <c r="T12" s="14">
        <v>36</v>
      </c>
      <c r="U12" s="14">
        <v>36</v>
      </c>
      <c r="V12" s="14" t="s">
        <v>25</v>
      </c>
      <c r="W12" s="14" t="s">
        <v>25</v>
      </c>
      <c r="X12" s="12"/>
      <c r="Y12" s="12"/>
      <c r="Z12" s="12"/>
    </row>
    <row r="13" spans="1:27" ht="20.25" customHeight="1" x14ac:dyDescent="0.15">
      <c r="A13" s="169"/>
      <c r="B13" s="178"/>
      <c r="C13" s="172" t="s">
        <v>79</v>
      </c>
      <c r="D13" s="16"/>
      <c r="E13" s="16">
        <f>SUM(E14+E40)</f>
        <v>0</v>
      </c>
      <c r="F13" s="16">
        <f>SUM(F14+F40)</f>
        <v>0</v>
      </c>
      <c r="G13" s="16"/>
      <c r="H13" s="16"/>
      <c r="I13" s="16">
        <f>SUM(I14+I40)</f>
        <v>0</v>
      </c>
      <c r="J13" s="18">
        <f>SUM(L13:N13)</f>
        <v>5456</v>
      </c>
      <c r="K13" s="17">
        <f>SUM(K14+K41+K44)</f>
        <v>0</v>
      </c>
      <c r="L13" s="17">
        <f>SUM(L14+L41+L44)</f>
        <v>1028</v>
      </c>
      <c r="M13" s="17"/>
      <c r="N13" s="17">
        <f>SUM(N14+N41+N44+N55+N56+N57+N70)</f>
        <v>4428</v>
      </c>
      <c r="O13" s="17">
        <f>N13-P13</f>
        <v>4428</v>
      </c>
      <c r="P13" s="17"/>
      <c r="Q13" s="17"/>
      <c r="R13" s="17">
        <f>SUM(R14+R40)</f>
        <v>612</v>
      </c>
      <c r="S13" s="17">
        <f t="shared" ref="S13:Y13" si="0">SUM(S14+S40+S55+S56+S57+S70)</f>
        <v>864</v>
      </c>
      <c r="T13" s="17">
        <f t="shared" si="0"/>
        <v>612</v>
      </c>
      <c r="U13" s="17">
        <f t="shared" si="0"/>
        <v>864</v>
      </c>
      <c r="V13" s="17">
        <f t="shared" si="0"/>
        <v>612</v>
      </c>
      <c r="W13" s="17">
        <f t="shared" si="0"/>
        <v>864</v>
      </c>
      <c r="X13" s="17">
        <f t="shared" si="0"/>
        <v>2</v>
      </c>
      <c r="Y13" s="17">
        <f t="shared" si="0"/>
        <v>4428</v>
      </c>
      <c r="Z13" s="129">
        <f>SUM(Z41+Z44)</f>
        <v>108</v>
      </c>
      <c r="AA13" s="6">
        <f>SUM(R13:W13)</f>
        <v>4428</v>
      </c>
    </row>
    <row r="14" spans="1:27" ht="21" customHeight="1" thickBot="1" x14ac:dyDescent="0.2">
      <c r="A14" s="22" t="s">
        <v>43</v>
      </c>
      <c r="B14" s="131" t="s">
        <v>116</v>
      </c>
      <c r="C14" s="173" t="s">
        <v>44</v>
      </c>
      <c r="D14" s="20"/>
      <c r="E14" s="20">
        <f>SUM(E16:E38)</f>
        <v>0</v>
      </c>
      <c r="F14" s="20">
        <f>SUM(F16:F38)</f>
        <v>0</v>
      </c>
      <c r="G14" s="20"/>
      <c r="H14" s="20"/>
      <c r="I14" s="20">
        <f>SUM(I16:I38)</f>
        <v>0</v>
      </c>
      <c r="J14" s="21">
        <f>SUM(J15+J25+J35)</f>
        <v>2993</v>
      </c>
      <c r="K14" s="21">
        <f>SUM(K15+K25+K35)</f>
        <v>0</v>
      </c>
      <c r="L14" s="21">
        <f>SUM(L15+L25+L35)</f>
        <v>997</v>
      </c>
      <c r="M14" s="21">
        <f>SUM(M15+M25+M35)</f>
        <v>29</v>
      </c>
      <c r="N14" s="21">
        <f>SUM(N15+N25+N35)</f>
        <v>2052</v>
      </c>
      <c r="O14" s="167">
        <f t="shared" ref="O14:O24" si="1">N14-P14</f>
        <v>1691</v>
      </c>
      <c r="P14" s="21">
        <f t="shared" ref="P14:Y14" si="2">SUM(P15+P25+P35)</f>
        <v>361</v>
      </c>
      <c r="Q14" s="21">
        <f t="shared" si="2"/>
        <v>0</v>
      </c>
      <c r="R14" s="21">
        <f t="shared" si="2"/>
        <v>454</v>
      </c>
      <c r="S14" s="21">
        <f t="shared" si="2"/>
        <v>503</v>
      </c>
      <c r="T14" s="21">
        <f t="shared" si="2"/>
        <v>443</v>
      </c>
      <c r="U14" s="21">
        <f t="shared" si="2"/>
        <v>436</v>
      </c>
      <c r="V14" s="21">
        <f t="shared" si="2"/>
        <v>139</v>
      </c>
      <c r="W14" s="21">
        <f t="shared" si="2"/>
        <v>77</v>
      </c>
      <c r="X14" s="21">
        <f t="shared" si="2"/>
        <v>0</v>
      </c>
      <c r="Y14" s="21">
        <f t="shared" si="2"/>
        <v>2052</v>
      </c>
      <c r="Z14" s="22"/>
      <c r="AA14" s="6">
        <f>SUM(R14:W14)</f>
        <v>2052</v>
      </c>
    </row>
    <row r="15" spans="1:27" ht="21.75" customHeight="1" thickBot="1" x14ac:dyDescent="0.2">
      <c r="A15" s="107"/>
      <c r="B15" s="179"/>
      <c r="C15" s="174" t="s">
        <v>70</v>
      </c>
      <c r="D15" s="105">
        <f>SUM(D16:D23)</f>
        <v>0</v>
      </c>
      <c r="E15" s="105">
        <f>SUM(E16:E23)</f>
        <v>0</v>
      </c>
      <c r="F15" s="105">
        <f>SUM(F16:F23)</f>
        <v>0</v>
      </c>
      <c r="G15" s="105"/>
      <c r="H15" s="105"/>
      <c r="I15" s="105">
        <f>SUM(I16:I23)</f>
        <v>0</v>
      </c>
      <c r="J15" s="106">
        <f>SUM(J16:J24)</f>
        <v>1707</v>
      </c>
      <c r="K15" s="106">
        <f>SUM(K16:K24)</f>
        <v>0</v>
      </c>
      <c r="L15" s="106">
        <f>SUM(L16:L24)</f>
        <v>569</v>
      </c>
      <c r="M15" s="106">
        <f>SUM(M16:M24)</f>
        <v>29</v>
      </c>
      <c r="N15" s="106">
        <f>SUM(N16:N24)</f>
        <v>1194</v>
      </c>
      <c r="O15" s="166">
        <f t="shared" si="1"/>
        <v>993</v>
      </c>
      <c r="P15" s="106">
        <f t="shared" ref="P15:W15" si="3">SUM(P16:P24)</f>
        <v>201</v>
      </c>
      <c r="Q15" s="106">
        <f t="shared" si="3"/>
        <v>0</v>
      </c>
      <c r="R15" s="106">
        <f t="shared" si="3"/>
        <v>267</v>
      </c>
      <c r="S15" s="106">
        <f t="shared" si="3"/>
        <v>336</v>
      </c>
      <c r="T15" s="106">
        <f t="shared" si="3"/>
        <v>237</v>
      </c>
      <c r="U15" s="106">
        <f t="shared" si="3"/>
        <v>315</v>
      </c>
      <c r="V15" s="106">
        <f t="shared" si="3"/>
        <v>39</v>
      </c>
      <c r="W15" s="106">
        <f t="shared" si="3"/>
        <v>0</v>
      </c>
      <c r="X15" s="104"/>
      <c r="Y15" s="108">
        <f>SUM(R15:X15)</f>
        <v>1194</v>
      </c>
      <c r="Z15" s="107"/>
    </row>
    <row r="16" spans="1:27" s="118" customFormat="1" ht="22.5" customHeight="1" thickBot="1" x14ac:dyDescent="0.2">
      <c r="A16" s="170" t="s">
        <v>95</v>
      </c>
      <c r="B16" s="180" t="s">
        <v>117</v>
      </c>
      <c r="C16" s="175" t="s">
        <v>87</v>
      </c>
      <c r="D16" s="134" t="s">
        <v>109</v>
      </c>
      <c r="E16" s="134" t="s">
        <v>108</v>
      </c>
      <c r="F16" s="135"/>
      <c r="G16" s="134"/>
      <c r="H16" s="134"/>
      <c r="I16" s="136"/>
      <c r="J16" s="133">
        <f>SUM(L16:N16)</f>
        <v>171</v>
      </c>
      <c r="K16" s="135"/>
      <c r="L16" s="27">
        <v>57</v>
      </c>
      <c r="M16" s="137"/>
      <c r="N16" s="138">
        <v>114</v>
      </c>
      <c r="O16" s="168">
        <f t="shared" si="1"/>
        <v>114</v>
      </c>
      <c r="P16" s="133"/>
      <c r="Q16" s="133"/>
      <c r="R16" s="139">
        <v>40</v>
      </c>
      <c r="S16" s="139">
        <v>74</v>
      </c>
      <c r="T16" s="133"/>
      <c r="U16" s="133"/>
      <c r="V16" s="133"/>
      <c r="W16" s="133"/>
      <c r="X16" s="135"/>
      <c r="Y16" s="140">
        <f>SUM(R16:U16)</f>
        <v>114</v>
      </c>
      <c r="Z16" s="141"/>
    </row>
    <row r="17" spans="1:26" s="118" customFormat="1" ht="27" customHeight="1" thickBot="1" x14ac:dyDescent="0.2">
      <c r="A17" s="171" t="s">
        <v>96</v>
      </c>
      <c r="B17" s="181" t="s">
        <v>117</v>
      </c>
      <c r="C17" s="176" t="s">
        <v>86</v>
      </c>
      <c r="D17" s="145"/>
      <c r="E17" s="146"/>
      <c r="F17" s="146"/>
      <c r="G17" s="147" t="s">
        <v>109</v>
      </c>
      <c r="H17" s="147"/>
      <c r="I17" s="148"/>
      <c r="J17" s="143">
        <v>171</v>
      </c>
      <c r="K17" s="146"/>
      <c r="L17" s="27">
        <v>85</v>
      </c>
      <c r="M17" s="149"/>
      <c r="N17" s="150">
        <v>171</v>
      </c>
      <c r="O17" s="151">
        <f t="shared" si="1"/>
        <v>171</v>
      </c>
      <c r="P17" s="143"/>
      <c r="Q17" s="143"/>
      <c r="R17" s="152">
        <v>14</v>
      </c>
      <c r="S17" s="152">
        <v>25</v>
      </c>
      <c r="T17" s="143">
        <v>60</v>
      </c>
      <c r="U17" s="143">
        <v>72</v>
      </c>
      <c r="V17" s="143"/>
      <c r="W17" s="143"/>
      <c r="X17" s="146"/>
      <c r="Y17" s="153">
        <f t="shared" ref="Y17:Y23" si="4">SUM(R17:U17)</f>
        <v>171</v>
      </c>
      <c r="Z17" s="154"/>
    </row>
    <row r="18" spans="1:26" ht="21.75" customHeight="1" thickBot="1" x14ac:dyDescent="0.2">
      <c r="A18" s="63" t="s">
        <v>97</v>
      </c>
      <c r="B18" s="144" t="s">
        <v>118</v>
      </c>
      <c r="C18" s="177" t="s">
        <v>10</v>
      </c>
      <c r="D18" s="161"/>
      <c r="E18" s="162"/>
      <c r="F18" s="162"/>
      <c r="G18" s="163" t="s">
        <v>109</v>
      </c>
      <c r="H18" s="163"/>
      <c r="I18" s="164"/>
      <c r="J18" s="24">
        <f t="shared" ref="J18:J24" si="5">SUM(L18:N18)</f>
        <v>256</v>
      </c>
      <c r="K18" s="162"/>
      <c r="L18" s="27">
        <v>85</v>
      </c>
      <c r="M18" s="165"/>
      <c r="N18" s="24">
        <v>171</v>
      </c>
      <c r="O18" s="166">
        <f t="shared" si="1"/>
        <v>171</v>
      </c>
      <c r="P18" s="24"/>
      <c r="Q18" s="24"/>
      <c r="R18" s="24">
        <v>34</v>
      </c>
      <c r="S18" s="24">
        <v>46</v>
      </c>
      <c r="T18" s="24">
        <v>28</v>
      </c>
      <c r="U18" s="24">
        <v>63</v>
      </c>
      <c r="V18" s="24"/>
      <c r="W18" s="24"/>
      <c r="X18" s="162"/>
      <c r="Y18" s="33">
        <f t="shared" si="4"/>
        <v>171</v>
      </c>
      <c r="Z18" s="246"/>
    </row>
    <row r="19" spans="1:26" ht="15" customHeight="1" thickBot="1" x14ac:dyDescent="0.2">
      <c r="A19" s="130"/>
      <c r="B19" s="182"/>
      <c r="C19" s="243" t="s">
        <v>119</v>
      </c>
      <c r="D19" s="265"/>
      <c r="E19" s="162"/>
      <c r="F19" s="162"/>
      <c r="G19" s="163"/>
      <c r="H19" s="163"/>
      <c r="I19" s="164"/>
      <c r="J19" s="24"/>
      <c r="K19" s="162"/>
      <c r="L19" s="161"/>
      <c r="M19" s="165"/>
      <c r="N19" s="24"/>
      <c r="O19" s="166"/>
      <c r="P19" s="24"/>
      <c r="Q19" s="24"/>
      <c r="R19" s="24"/>
      <c r="S19" s="24"/>
      <c r="T19" s="24"/>
      <c r="U19" s="24"/>
      <c r="V19" s="24"/>
      <c r="W19" s="24"/>
      <c r="X19" s="162"/>
      <c r="Y19" s="33"/>
      <c r="Z19" s="246"/>
    </row>
    <row r="20" spans="1:26" ht="28.5" customHeight="1" thickBot="1" x14ac:dyDescent="0.25">
      <c r="A20" s="231" t="s">
        <v>100</v>
      </c>
      <c r="B20" s="220" t="s">
        <v>120</v>
      </c>
      <c r="C20" s="236" t="s">
        <v>105</v>
      </c>
      <c r="D20" s="156" t="s">
        <v>109</v>
      </c>
      <c r="E20" s="155"/>
      <c r="F20" s="155"/>
      <c r="G20" s="156" t="s">
        <v>108</v>
      </c>
      <c r="H20" s="156"/>
      <c r="I20" s="157"/>
      <c r="J20" s="122">
        <f t="shared" si="5"/>
        <v>427</v>
      </c>
      <c r="K20" s="237"/>
      <c r="L20" s="114">
        <v>142</v>
      </c>
      <c r="M20" s="264"/>
      <c r="N20" s="122">
        <v>285</v>
      </c>
      <c r="O20" s="159">
        <f t="shared" si="1"/>
        <v>250</v>
      </c>
      <c r="P20" s="122">
        <v>35</v>
      </c>
      <c r="Q20" s="240"/>
      <c r="R20" s="122">
        <v>77</v>
      </c>
      <c r="S20" s="122">
        <v>80</v>
      </c>
      <c r="T20" s="122">
        <v>51</v>
      </c>
      <c r="U20" s="122">
        <v>77</v>
      </c>
      <c r="V20" s="122"/>
      <c r="W20" s="122"/>
      <c r="X20" s="241"/>
      <c r="Y20" s="242">
        <f t="shared" si="4"/>
        <v>285</v>
      </c>
      <c r="Z20" s="160"/>
    </row>
    <row r="21" spans="1:26" ht="21" customHeight="1" thickBot="1" x14ac:dyDescent="0.2">
      <c r="A21" s="183" t="s">
        <v>98</v>
      </c>
      <c r="B21" s="221" t="s">
        <v>121</v>
      </c>
      <c r="C21" s="188" t="s">
        <v>9</v>
      </c>
      <c r="D21" s="27"/>
      <c r="E21" s="2"/>
      <c r="F21" s="2"/>
      <c r="G21" s="115" t="s">
        <v>109</v>
      </c>
      <c r="H21" s="115"/>
      <c r="I21" s="28"/>
      <c r="J21" s="25">
        <f t="shared" si="5"/>
        <v>260</v>
      </c>
      <c r="K21" s="2"/>
      <c r="L21" s="27">
        <v>60</v>
      </c>
      <c r="M21" s="42">
        <v>29</v>
      </c>
      <c r="N21" s="25">
        <v>171</v>
      </c>
      <c r="O21" s="17">
        <f t="shared" si="1"/>
        <v>171</v>
      </c>
      <c r="P21" s="25"/>
      <c r="Q21" s="25"/>
      <c r="R21" s="25">
        <v>34</v>
      </c>
      <c r="S21" s="25">
        <v>38</v>
      </c>
      <c r="T21" s="25">
        <v>46</v>
      </c>
      <c r="U21" s="25">
        <v>53</v>
      </c>
      <c r="V21" s="25"/>
      <c r="W21" s="25"/>
      <c r="X21" s="2"/>
      <c r="Y21" s="33">
        <f t="shared" si="4"/>
        <v>171</v>
      </c>
      <c r="Z21" s="34"/>
    </row>
    <row r="22" spans="1:26" ht="21" customHeight="1" thickBot="1" x14ac:dyDescent="0.2">
      <c r="A22" s="183" t="s">
        <v>99</v>
      </c>
      <c r="B22" s="371" t="s">
        <v>122</v>
      </c>
      <c r="C22" s="188" t="s">
        <v>8</v>
      </c>
      <c r="D22" s="27"/>
      <c r="E22" s="2"/>
      <c r="F22" s="2"/>
      <c r="G22" s="115" t="s">
        <v>109</v>
      </c>
      <c r="H22" s="115"/>
      <c r="I22" s="28"/>
      <c r="J22" s="25">
        <f t="shared" si="5"/>
        <v>256</v>
      </c>
      <c r="K22" s="3"/>
      <c r="L22" s="114">
        <v>85</v>
      </c>
      <c r="M22" s="123"/>
      <c r="N22" s="25">
        <v>171</v>
      </c>
      <c r="O22" s="17">
        <f t="shared" si="1"/>
        <v>10</v>
      </c>
      <c r="P22" s="25">
        <v>161</v>
      </c>
      <c r="Q22" s="25"/>
      <c r="R22" s="25">
        <v>34</v>
      </c>
      <c r="S22" s="25">
        <v>53</v>
      </c>
      <c r="T22" s="25">
        <v>34</v>
      </c>
      <c r="U22" s="25">
        <v>50</v>
      </c>
      <c r="V22" s="25"/>
      <c r="W22" s="25"/>
      <c r="X22" s="2"/>
      <c r="Y22" s="33">
        <f t="shared" si="4"/>
        <v>171</v>
      </c>
      <c r="Z22" s="34"/>
    </row>
    <row r="23" spans="1:26" ht="21.75" customHeight="1" thickBot="1" x14ac:dyDescent="0.2">
      <c r="A23" s="183" t="s">
        <v>132</v>
      </c>
      <c r="B23" s="372"/>
      <c r="C23" s="187" t="s">
        <v>46</v>
      </c>
      <c r="D23" s="27"/>
      <c r="E23" s="2"/>
      <c r="F23" s="115" t="s">
        <v>109</v>
      </c>
      <c r="G23" s="115"/>
      <c r="H23" s="115"/>
      <c r="I23" s="28"/>
      <c r="J23" s="25">
        <f t="shared" si="5"/>
        <v>108</v>
      </c>
      <c r="K23" s="3"/>
      <c r="L23" s="114">
        <v>36</v>
      </c>
      <c r="M23" s="123"/>
      <c r="N23" s="25">
        <v>72</v>
      </c>
      <c r="O23" s="17">
        <f t="shared" si="1"/>
        <v>72</v>
      </c>
      <c r="P23" s="25"/>
      <c r="Q23" s="25"/>
      <c r="R23" s="25">
        <v>34</v>
      </c>
      <c r="S23" s="25">
        <v>20</v>
      </c>
      <c r="T23" s="25">
        <v>18</v>
      </c>
      <c r="U23" s="25"/>
      <c r="V23" s="25"/>
      <c r="W23" s="25"/>
      <c r="X23" s="2"/>
      <c r="Y23" s="33">
        <f t="shared" si="4"/>
        <v>72</v>
      </c>
      <c r="Z23" s="34"/>
    </row>
    <row r="24" spans="1:26" ht="20.25" customHeight="1" thickBot="1" x14ac:dyDescent="0.2">
      <c r="A24" s="184" t="s">
        <v>101</v>
      </c>
      <c r="B24" s="132" t="s">
        <v>123</v>
      </c>
      <c r="C24" s="189" t="s">
        <v>68</v>
      </c>
      <c r="D24" s="42"/>
      <c r="E24" s="2"/>
      <c r="F24" s="2"/>
      <c r="G24" s="115"/>
      <c r="H24" s="115"/>
      <c r="I24" s="28"/>
      <c r="J24" s="25">
        <f t="shared" si="5"/>
        <v>58</v>
      </c>
      <c r="K24" s="3"/>
      <c r="L24" s="303">
        <v>19</v>
      </c>
      <c r="M24" s="123"/>
      <c r="N24" s="30">
        <v>39</v>
      </c>
      <c r="O24" s="17">
        <f t="shared" si="1"/>
        <v>34</v>
      </c>
      <c r="P24" s="30">
        <v>5</v>
      </c>
      <c r="Q24" s="31"/>
      <c r="R24" s="44"/>
      <c r="S24" s="25"/>
      <c r="T24" s="44"/>
      <c r="U24" s="25"/>
      <c r="V24" s="44">
        <v>39</v>
      </c>
      <c r="W24" s="44"/>
      <c r="X24" s="32"/>
      <c r="Y24" s="33">
        <f>SUM(R24:U24)</f>
        <v>0</v>
      </c>
      <c r="Z24" s="34"/>
    </row>
    <row r="25" spans="1:26" ht="30" customHeight="1" thickBot="1" x14ac:dyDescent="0.2">
      <c r="A25" s="185"/>
      <c r="B25" s="201"/>
      <c r="C25" s="190" t="s">
        <v>83</v>
      </c>
      <c r="D25" s="109">
        <f>SUM(D26:D30)</f>
        <v>0</v>
      </c>
      <c r="E25" s="109">
        <f>SUM(E26:E30)</f>
        <v>0</v>
      </c>
      <c r="F25" s="109">
        <f>SUM(F26:F30)</f>
        <v>0</v>
      </c>
      <c r="G25" s="109"/>
      <c r="H25" s="109"/>
      <c r="I25" s="109">
        <f>SUM(I26:I30)</f>
        <v>0</v>
      </c>
      <c r="J25" s="111">
        <f>SUM(J26:J34)</f>
        <v>1075</v>
      </c>
      <c r="K25" s="111">
        <f>SUM(K26:K34)</f>
        <v>0</v>
      </c>
      <c r="L25" s="111">
        <f>SUM(L26:L34)</f>
        <v>358</v>
      </c>
      <c r="M25" s="111">
        <f>SUM(M26:M34)</f>
        <v>0</v>
      </c>
      <c r="N25" s="111">
        <f>SUM(N26:N34)</f>
        <v>717</v>
      </c>
      <c r="O25" s="111">
        <f>N25-P25</f>
        <v>562</v>
      </c>
      <c r="P25" s="111">
        <f t="shared" ref="P25:W25" si="6">SUM(P26:P34)</f>
        <v>155</v>
      </c>
      <c r="Q25" s="111">
        <f t="shared" si="6"/>
        <v>0</v>
      </c>
      <c r="R25" s="111">
        <f t="shared" si="6"/>
        <v>187</v>
      </c>
      <c r="S25" s="111">
        <f t="shared" si="6"/>
        <v>167</v>
      </c>
      <c r="T25" s="111">
        <f t="shared" si="6"/>
        <v>206</v>
      </c>
      <c r="U25" s="111">
        <f t="shared" si="6"/>
        <v>121</v>
      </c>
      <c r="V25" s="111">
        <f t="shared" si="6"/>
        <v>36</v>
      </c>
      <c r="W25" s="111">
        <f t="shared" si="6"/>
        <v>0</v>
      </c>
      <c r="X25" s="110"/>
      <c r="Y25" s="249">
        <f t="shared" ref="Y25:Y34" si="7">SUM(R25:X25)</f>
        <v>717</v>
      </c>
      <c r="Z25" s="247"/>
    </row>
    <row r="26" spans="1:26" s="225" customFormat="1" ht="16.5" customHeight="1" thickBot="1" x14ac:dyDescent="0.2">
      <c r="A26" s="170" t="s">
        <v>133</v>
      </c>
      <c r="B26" s="226" t="s">
        <v>123</v>
      </c>
      <c r="C26" s="222" t="s">
        <v>7</v>
      </c>
      <c r="D26" s="134" t="s">
        <v>109</v>
      </c>
      <c r="E26" s="135"/>
      <c r="F26" s="134" t="s">
        <v>109</v>
      </c>
      <c r="G26" s="134"/>
      <c r="H26" s="134"/>
      <c r="I26" s="136"/>
      <c r="J26" s="133">
        <f t="shared" ref="J26:J38" si="8">SUM(L26:N26)</f>
        <v>171</v>
      </c>
      <c r="K26" s="223"/>
      <c r="L26" s="237">
        <v>57</v>
      </c>
      <c r="M26" s="223"/>
      <c r="N26" s="133">
        <v>114</v>
      </c>
      <c r="O26" s="224">
        <f t="shared" ref="O26:O39" si="9">N26-P26</f>
        <v>88</v>
      </c>
      <c r="P26" s="133">
        <v>26</v>
      </c>
      <c r="Q26" s="133"/>
      <c r="R26" s="133">
        <v>34</v>
      </c>
      <c r="S26" s="133">
        <v>38</v>
      </c>
      <c r="T26" s="133">
        <v>22</v>
      </c>
      <c r="U26" s="133">
        <v>20</v>
      </c>
      <c r="V26" s="133"/>
      <c r="W26" s="133"/>
      <c r="X26" s="135"/>
      <c r="Y26" s="250">
        <f t="shared" si="7"/>
        <v>114</v>
      </c>
      <c r="Z26" s="248"/>
    </row>
    <row r="27" spans="1:26" ht="23.25" thickBot="1" x14ac:dyDescent="0.2">
      <c r="A27" s="183" t="s">
        <v>134</v>
      </c>
      <c r="B27" s="227" t="s">
        <v>121</v>
      </c>
      <c r="C27" s="188" t="s">
        <v>82</v>
      </c>
      <c r="D27" s="27"/>
      <c r="E27" s="2"/>
      <c r="F27" s="2"/>
      <c r="G27" s="115" t="s">
        <v>109</v>
      </c>
      <c r="H27" s="115"/>
      <c r="I27" s="28"/>
      <c r="J27" s="25">
        <f t="shared" si="8"/>
        <v>256</v>
      </c>
      <c r="K27" s="2"/>
      <c r="L27" s="2">
        <v>85</v>
      </c>
      <c r="M27" s="2"/>
      <c r="N27" s="25">
        <v>171</v>
      </c>
      <c r="O27" s="29">
        <f t="shared" si="9"/>
        <v>171</v>
      </c>
      <c r="P27" s="25"/>
      <c r="Q27" s="25"/>
      <c r="R27" s="25">
        <v>34</v>
      </c>
      <c r="S27" s="25">
        <v>40</v>
      </c>
      <c r="T27" s="25">
        <v>51</v>
      </c>
      <c r="U27" s="25">
        <v>46</v>
      </c>
      <c r="V27" s="25"/>
      <c r="W27" s="25"/>
      <c r="X27" s="2"/>
      <c r="Y27" s="33">
        <f t="shared" si="7"/>
        <v>171</v>
      </c>
      <c r="Z27" s="34"/>
    </row>
    <row r="28" spans="1:26" ht="22.5" customHeight="1" thickBot="1" x14ac:dyDescent="0.2">
      <c r="A28" s="183" t="s">
        <v>135</v>
      </c>
      <c r="B28" s="228" t="s">
        <v>123</v>
      </c>
      <c r="C28" s="187" t="s">
        <v>45</v>
      </c>
      <c r="D28" s="27"/>
      <c r="E28" s="115" t="s">
        <v>109</v>
      </c>
      <c r="F28" s="2"/>
      <c r="G28" s="115"/>
      <c r="H28" s="115"/>
      <c r="I28" s="28"/>
      <c r="J28" s="25">
        <f t="shared" si="8"/>
        <v>54</v>
      </c>
      <c r="K28" s="3"/>
      <c r="L28" s="3">
        <v>18</v>
      </c>
      <c r="M28" s="3"/>
      <c r="N28" s="25">
        <v>36</v>
      </c>
      <c r="O28" s="29">
        <f t="shared" si="9"/>
        <v>28</v>
      </c>
      <c r="P28" s="25">
        <v>8</v>
      </c>
      <c r="Q28" s="25"/>
      <c r="R28" s="25">
        <v>17</v>
      </c>
      <c r="S28" s="25">
        <v>19</v>
      </c>
      <c r="T28" s="25"/>
      <c r="U28" s="25"/>
      <c r="V28" s="25"/>
      <c r="W28" s="25"/>
      <c r="X28" s="2"/>
      <c r="Y28" s="33">
        <f t="shared" si="7"/>
        <v>36</v>
      </c>
      <c r="Z28" s="34"/>
    </row>
    <row r="29" spans="1:26" ht="20.25" customHeight="1" thickBot="1" x14ac:dyDescent="0.2">
      <c r="A29" s="183" t="s">
        <v>136</v>
      </c>
      <c r="B29" s="227" t="s">
        <v>121</v>
      </c>
      <c r="C29" s="187" t="s">
        <v>66</v>
      </c>
      <c r="D29" s="27"/>
      <c r="E29" s="2"/>
      <c r="F29" s="2"/>
      <c r="G29" s="115" t="s">
        <v>109</v>
      </c>
      <c r="H29" s="115"/>
      <c r="I29" s="28"/>
      <c r="J29" s="25">
        <f t="shared" si="8"/>
        <v>108</v>
      </c>
      <c r="K29" s="3"/>
      <c r="L29" s="3">
        <v>36</v>
      </c>
      <c r="M29" s="3"/>
      <c r="N29" s="25">
        <v>72</v>
      </c>
      <c r="O29" s="29">
        <f t="shared" si="9"/>
        <v>72</v>
      </c>
      <c r="P29" s="25"/>
      <c r="Q29" s="25"/>
      <c r="R29" s="25"/>
      <c r="S29" s="25"/>
      <c r="T29" s="25">
        <v>41</v>
      </c>
      <c r="U29" s="25">
        <v>31</v>
      </c>
      <c r="V29" s="25"/>
      <c r="W29" s="25"/>
      <c r="X29" s="2"/>
      <c r="Y29" s="33">
        <f t="shared" si="7"/>
        <v>72</v>
      </c>
      <c r="Z29" s="34"/>
    </row>
    <row r="30" spans="1:26" ht="33" customHeight="1" thickBot="1" x14ac:dyDescent="0.2">
      <c r="A30" s="184" t="s">
        <v>137</v>
      </c>
      <c r="B30" s="229" t="s">
        <v>122</v>
      </c>
      <c r="C30" s="233" t="s">
        <v>67</v>
      </c>
      <c r="D30" s="234"/>
      <c r="E30" s="36"/>
      <c r="F30" s="36"/>
      <c r="G30" s="116"/>
      <c r="H30" s="116" t="s">
        <v>109</v>
      </c>
      <c r="I30" s="37"/>
      <c r="J30" s="35">
        <f t="shared" si="8"/>
        <v>54</v>
      </c>
      <c r="K30" s="4"/>
      <c r="L30" s="3">
        <v>18</v>
      </c>
      <c r="M30" s="4"/>
      <c r="N30" s="35">
        <v>36</v>
      </c>
      <c r="O30" s="235">
        <f t="shared" si="9"/>
        <v>28</v>
      </c>
      <c r="P30" s="35">
        <v>8</v>
      </c>
      <c r="Q30" s="35"/>
      <c r="R30" s="35"/>
      <c r="S30" s="35"/>
      <c r="T30" s="35"/>
      <c r="U30" s="35"/>
      <c r="V30" s="35">
        <v>36</v>
      </c>
      <c r="W30" s="35"/>
      <c r="X30" s="36"/>
      <c r="Y30" s="216">
        <f t="shared" si="7"/>
        <v>36</v>
      </c>
      <c r="Z30" s="41"/>
    </row>
    <row r="31" spans="1:26" ht="18" customHeight="1" thickBot="1" x14ac:dyDescent="0.2">
      <c r="A31" s="63"/>
      <c r="B31" s="230"/>
      <c r="C31" s="243" t="s">
        <v>119</v>
      </c>
      <c r="D31" s="161"/>
      <c r="E31" s="162"/>
      <c r="F31" s="163"/>
      <c r="G31" s="163"/>
      <c r="H31" s="163"/>
      <c r="I31" s="164"/>
      <c r="J31" s="24"/>
      <c r="K31" s="244"/>
      <c r="L31" s="244"/>
      <c r="M31" s="244"/>
      <c r="N31" s="24"/>
      <c r="O31" s="245"/>
      <c r="P31" s="24"/>
      <c r="Q31" s="24"/>
      <c r="R31" s="24"/>
      <c r="S31" s="24"/>
      <c r="T31" s="24"/>
      <c r="U31" s="24"/>
      <c r="V31" s="24"/>
      <c r="W31" s="24"/>
      <c r="X31" s="162"/>
      <c r="Y31" s="33"/>
      <c r="Z31" s="246"/>
    </row>
    <row r="32" spans="1:26" ht="21.75" customHeight="1" thickBot="1" x14ac:dyDescent="0.25">
      <c r="A32" s="63" t="s">
        <v>138</v>
      </c>
      <c r="B32" s="251" t="s">
        <v>120</v>
      </c>
      <c r="C32" s="236" t="s">
        <v>65</v>
      </c>
      <c r="D32" s="266"/>
      <c r="E32" s="254" t="s">
        <v>109</v>
      </c>
      <c r="F32" s="254" t="s">
        <v>109</v>
      </c>
      <c r="G32" s="254"/>
      <c r="H32" s="254"/>
      <c r="I32" s="255"/>
      <c r="J32" s="91">
        <f t="shared" si="8"/>
        <v>162</v>
      </c>
      <c r="K32" s="256"/>
      <c r="L32" s="256">
        <v>54</v>
      </c>
      <c r="M32" s="256"/>
      <c r="N32" s="91">
        <v>108</v>
      </c>
      <c r="O32" s="267">
        <f t="shared" si="9"/>
        <v>45</v>
      </c>
      <c r="P32" s="257">
        <v>63</v>
      </c>
      <c r="Q32" s="258"/>
      <c r="R32" s="91">
        <v>34</v>
      </c>
      <c r="S32" s="91">
        <v>46</v>
      </c>
      <c r="T32" s="91">
        <v>28</v>
      </c>
      <c r="U32" s="259"/>
      <c r="V32" s="91"/>
      <c r="W32" s="91"/>
      <c r="X32" s="260"/>
      <c r="Y32" s="217">
        <f t="shared" si="7"/>
        <v>108</v>
      </c>
      <c r="Z32" s="261"/>
    </row>
    <row r="33" spans="1:27" ht="18" customHeight="1" thickBot="1" x14ac:dyDescent="0.25">
      <c r="A33" s="262"/>
      <c r="B33" s="263"/>
      <c r="C33" s="243" t="s">
        <v>119</v>
      </c>
      <c r="D33" s="268"/>
      <c r="E33" s="162"/>
      <c r="F33" s="163"/>
      <c r="G33" s="163"/>
      <c r="H33" s="163"/>
      <c r="I33" s="164"/>
      <c r="J33" s="24"/>
      <c r="K33" s="244"/>
      <c r="L33" s="244"/>
      <c r="M33" s="244"/>
      <c r="N33" s="24"/>
      <c r="O33" s="245"/>
      <c r="P33" s="269"/>
      <c r="Q33" s="270"/>
      <c r="R33" s="24"/>
      <c r="S33" s="24"/>
      <c r="T33" s="24"/>
      <c r="U33" s="271"/>
      <c r="V33" s="24"/>
      <c r="W33" s="24"/>
      <c r="X33" s="272"/>
      <c r="Y33" s="33"/>
      <c r="Z33" s="246"/>
    </row>
    <row r="34" spans="1:27" ht="21.75" customHeight="1" thickBot="1" x14ac:dyDescent="0.2">
      <c r="A34" s="252" t="s">
        <v>139</v>
      </c>
      <c r="B34" s="226" t="s">
        <v>123</v>
      </c>
      <c r="C34" s="103" t="s">
        <v>124</v>
      </c>
      <c r="D34" s="254" t="s">
        <v>109</v>
      </c>
      <c r="E34" s="253"/>
      <c r="F34" s="253"/>
      <c r="G34" s="254" t="s">
        <v>108</v>
      </c>
      <c r="H34" s="254"/>
      <c r="I34" s="255"/>
      <c r="J34" s="91">
        <f t="shared" si="8"/>
        <v>270</v>
      </c>
      <c r="K34" s="256"/>
      <c r="L34" s="256">
        <v>90</v>
      </c>
      <c r="M34" s="256"/>
      <c r="N34" s="257">
        <v>180</v>
      </c>
      <c r="O34" s="267">
        <f t="shared" si="9"/>
        <v>130</v>
      </c>
      <c r="P34" s="257">
        <v>50</v>
      </c>
      <c r="Q34" s="258"/>
      <c r="R34" s="91">
        <v>68</v>
      </c>
      <c r="S34" s="91">
        <v>24</v>
      </c>
      <c r="T34" s="91">
        <v>64</v>
      </c>
      <c r="U34" s="91">
        <v>24</v>
      </c>
      <c r="V34" s="91"/>
      <c r="W34" s="91"/>
      <c r="X34" s="260"/>
      <c r="Y34" s="217">
        <f t="shared" si="7"/>
        <v>180</v>
      </c>
      <c r="Z34" s="261"/>
    </row>
    <row r="35" spans="1:27" ht="17.25" customHeight="1" thickBot="1" x14ac:dyDescent="0.2">
      <c r="A35" s="276"/>
      <c r="B35" s="277"/>
      <c r="C35" s="278" t="s">
        <v>84</v>
      </c>
      <c r="D35" s="279" t="s">
        <v>109</v>
      </c>
      <c r="E35" s="280">
        <f>SUM(E36:E38)</f>
        <v>0</v>
      </c>
      <c r="F35" s="280">
        <f>SUM(F36:F38)</f>
        <v>0</v>
      </c>
      <c r="G35" s="280"/>
      <c r="H35" s="280"/>
      <c r="I35" s="280">
        <f>SUM(I36:I38)</f>
        <v>0</v>
      </c>
      <c r="J35" s="106">
        <f t="shared" si="8"/>
        <v>211</v>
      </c>
      <c r="K35" s="281"/>
      <c r="L35" s="281">
        <f>SUM(L36:L38)</f>
        <v>70</v>
      </c>
      <c r="M35" s="281">
        <f>SUM(M36:M38)</f>
        <v>0</v>
      </c>
      <c r="N35" s="281">
        <f>SUM(N36:N38)</f>
        <v>141</v>
      </c>
      <c r="O35" s="281">
        <f t="shared" si="9"/>
        <v>136</v>
      </c>
      <c r="P35" s="281">
        <f t="shared" ref="P35:W35" si="10">SUM(P36:P38)</f>
        <v>5</v>
      </c>
      <c r="Q35" s="281">
        <f t="shared" si="10"/>
        <v>0</v>
      </c>
      <c r="R35" s="281">
        <f t="shared" si="10"/>
        <v>0</v>
      </c>
      <c r="S35" s="281">
        <f t="shared" si="10"/>
        <v>0</v>
      </c>
      <c r="T35" s="281">
        <f t="shared" si="10"/>
        <v>0</v>
      </c>
      <c r="U35" s="281">
        <f t="shared" si="10"/>
        <v>0</v>
      </c>
      <c r="V35" s="281">
        <f t="shared" si="10"/>
        <v>64</v>
      </c>
      <c r="W35" s="281">
        <f t="shared" si="10"/>
        <v>77</v>
      </c>
      <c r="X35" s="282"/>
      <c r="Y35" s="249">
        <f t="shared" ref="Y35:Y40" si="11">SUM(R35:W35)</f>
        <v>141</v>
      </c>
      <c r="Z35" s="179"/>
    </row>
    <row r="36" spans="1:27" ht="20.25" customHeight="1" x14ac:dyDescent="0.2">
      <c r="A36" s="252" t="s">
        <v>101</v>
      </c>
      <c r="B36" s="204"/>
      <c r="C36" s="273" t="s">
        <v>112</v>
      </c>
      <c r="D36" s="158"/>
      <c r="E36" s="155"/>
      <c r="F36" s="155"/>
      <c r="G36" s="156"/>
      <c r="H36" s="156" t="s">
        <v>109</v>
      </c>
      <c r="I36" s="157"/>
      <c r="J36" s="122">
        <f t="shared" si="8"/>
        <v>31</v>
      </c>
      <c r="K36" s="237"/>
      <c r="L36" s="274">
        <v>10</v>
      </c>
      <c r="M36" s="274"/>
      <c r="N36" s="239">
        <v>21</v>
      </c>
      <c r="O36" s="238">
        <f t="shared" si="9"/>
        <v>21</v>
      </c>
      <c r="P36" s="239"/>
      <c r="Q36" s="240"/>
      <c r="R36" s="47"/>
      <c r="S36" s="122"/>
      <c r="T36" s="47"/>
      <c r="U36" s="122"/>
      <c r="V36" s="47">
        <v>21</v>
      </c>
      <c r="W36" s="47"/>
      <c r="X36" s="241"/>
      <c r="Y36" s="275">
        <f t="shared" si="11"/>
        <v>21</v>
      </c>
      <c r="Z36" s="275"/>
    </row>
    <row r="37" spans="1:27" ht="17.25" customHeight="1" thickBot="1" x14ac:dyDescent="0.25">
      <c r="A37" s="184" t="s">
        <v>103</v>
      </c>
      <c r="B37" s="200"/>
      <c r="C37" s="189" t="s">
        <v>106</v>
      </c>
      <c r="D37" s="42"/>
      <c r="E37" s="2"/>
      <c r="F37" s="2"/>
      <c r="G37" s="115"/>
      <c r="H37" s="115"/>
      <c r="I37" s="115" t="s">
        <v>109</v>
      </c>
      <c r="J37" s="25">
        <f t="shared" si="8"/>
        <v>90</v>
      </c>
      <c r="K37" s="3"/>
      <c r="L37" s="5">
        <v>30</v>
      </c>
      <c r="M37" s="5"/>
      <c r="N37" s="30">
        <v>60</v>
      </c>
      <c r="O37" s="29">
        <f t="shared" si="9"/>
        <v>60</v>
      </c>
      <c r="P37" s="30"/>
      <c r="Q37" s="31"/>
      <c r="R37" s="45"/>
      <c r="S37" s="25"/>
      <c r="T37" s="44"/>
      <c r="U37" s="25"/>
      <c r="V37" s="44">
        <v>15</v>
      </c>
      <c r="W37" s="44">
        <v>45</v>
      </c>
      <c r="X37" s="32"/>
      <c r="Y37" s="43">
        <f t="shared" si="11"/>
        <v>60</v>
      </c>
      <c r="Z37" s="46"/>
      <c r="AA37" s="19"/>
    </row>
    <row r="38" spans="1:27" ht="15.75" customHeight="1" thickBot="1" x14ac:dyDescent="0.2">
      <c r="A38" s="184" t="s">
        <v>102</v>
      </c>
      <c r="B38" s="200"/>
      <c r="C38" s="283" t="s">
        <v>69</v>
      </c>
      <c r="D38" s="284"/>
      <c r="E38" s="36"/>
      <c r="F38" s="36"/>
      <c r="G38" s="116"/>
      <c r="H38" s="116"/>
      <c r="I38" s="116" t="s">
        <v>109</v>
      </c>
      <c r="J38" s="35">
        <f t="shared" si="8"/>
        <v>90</v>
      </c>
      <c r="K38" s="4"/>
      <c r="L38" s="304">
        <v>30</v>
      </c>
      <c r="M38" s="4"/>
      <c r="N38" s="38">
        <v>60</v>
      </c>
      <c r="O38" s="235">
        <f>N38-P38</f>
        <v>55</v>
      </c>
      <c r="P38" s="38">
        <v>5</v>
      </c>
      <c r="Q38" s="39"/>
      <c r="R38" s="213"/>
      <c r="S38" s="35"/>
      <c r="T38" s="90"/>
      <c r="U38" s="35"/>
      <c r="V38" s="90">
        <v>28</v>
      </c>
      <c r="W38" s="35">
        <v>32</v>
      </c>
      <c r="X38" s="40"/>
      <c r="Y38" s="285">
        <f t="shared" si="11"/>
        <v>60</v>
      </c>
      <c r="Z38" s="285"/>
    </row>
    <row r="39" spans="1:27" s="19" customFormat="1" ht="23.25" customHeight="1" thickBot="1" x14ac:dyDescent="0.2">
      <c r="A39" s="286"/>
      <c r="B39" s="287"/>
      <c r="C39" s="288" t="s">
        <v>94</v>
      </c>
      <c r="D39" s="84"/>
      <c r="E39" s="84"/>
      <c r="F39" s="84"/>
      <c r="G39" s="84"/>
      <c r="H39" s="84"/>
      <c r="I39" s="84"/>
      <c r="J39" s="84"/>
      <c r="K39" s="84"/>
      <c r="L39" s="289">
        <v>288</v>
      </c>
      <c r="M39" s="289"/>
      <c r="N39" s="289">
        <f t="shared" ref="N39:W39" si="12">SUM(N40+N55)</f>
        <v>2124</v>
      </c>
      <c r="O39" s="245">
        <f t="shared" si="9"/>
        <v>2006</v>
      </c>
      <c r="P39" s="289">
        <f t="shared" si="12"/>
        <v>118</v>
      </c>
      <c r="Q39" s="289">
        <f t="shared" si="12"/>
        <v>0</v>
      </c>
      <c r="R39" s="289">
        <f t="shared" si="12"/>
        <v>158</v>
      </c>
      <c r="S39" s="289">
        <f t="shared" si="12"/>
        <v>325</v>
      </c>
      <c r="T39" s="289">
        <f t="shared" si="12"/>
        <v>169</v>
      </c>
      <c r="U39" s="289">
        <f t="shared" si="12"/>
        <v>356</v>
      </c>
      <c r="V39" s="289">
        <f t="shared" si="12"/>
        <v>473</v>
      </c>
      <c r="W39" s="289">
        <f t="shared" si="12"/>
        <v>643</v>
      </c>
      <c r="X39" s="290"/>
      <c r="Y39" s="23"/>
      <c r="Z39" s="246"/>
    </row>
    <row r="40" spans="1:27" ht="20.25" customHeight="1" thickBot="1" x14ac:dyDescent="0.2">
      <c r="A40" s="186" t="s">
        <v>47</v>
      </c>
      <c r="B40" s="202"/>
      <c r="C40" s="191" t="s">
        <v>48</v>
      </c>
      <c r="D40" s="51">
        <f t="shared" ref="D40:I40" si="13">SUM(D41+D44)</f>
        <v>0</v>
      </c>
      <c r="E40" s="51">
        <f t="shared" si="13"/>
        <v>0</v>
      </c>
      <c r="F40" s="51">
        <f t="shared" si="13"/>
        <v>0</v>
      </c>
      <c r="G40" s="51"/>
      <c r="H40" s="51"/>
      <c r="I40" s="51">
        <f t="shared" si="13"/>
        <v>0</v>
      </c>
      <c r="J40" s="52"/>
      <c r="K40" s="52"/>
      <c r="L40" s="52"/>
      <c r="M40" s="52"/>
      <c r="N40" s="50">
        <f>SUM(N41+N44)</f>
        <v>2084</v>
      </c>
      <c r="O40" s="50">
        <f t="shared" ref="O40:X40" si="14">SUM(O41+O44)</f>
        <v>334</v>
      </c>
      <c r="P40" s="50">
        <f t="shared" si="14"/>
        <v>83</v>
      </c>
      <c r="Q40" s="50">
        <f t="shared" si="14"/>
        <v>0</v>
      </c>
      <c r="R40" s="50">
        <f t="shared" si="14"/>
        <v>158</v>
      </c>
      <c r="S40" s="50">
        <f t="shared" si="14"/>
        <v>325</v>
      </c>
      <c r="T40" s="50">
        <f t="shared" si="14"/>
        <v>169</v>
      </c>
      <c r="U40" s="50">
        <f t="shared" si="14"/>
        <v>356</v>
      </c>
      <c r="V40" s="50">
        <f t="shared" si="14"/>
        <v>453</v>
      </c>
      <c r="W40" s="50">
        <f t="shared" si="14"/>
        <v>623</v>
      </c>
      <c r="X40" s="50">
        <f t="shared" si="14"/>
        <v>0</v>
      </c>
      <c r="Y40" s="53">
        <f t="shared" si="11"/>
        <v>2084</v>
      </c>
      <c r="Z40" s="54"/>
    </row>
    <row r="41" spans="1:27" ht="27" customHeight="1" thickBot="1" x14ac:dyDescent="0.2">
      <c r="A41" s="76" t="s">
        <v>11</v>
      </c>
      <c r="B41" s="203"/>
      <c r="C41" s="192" t="s">
        <v>77</v>
      </c>
      <c r="D41" s="56">
        <f t="shared" ref="D41:I41" si="15">SUM(D42:D43)</f>
        <v>0</v>
      </c>
      <c r="E41" s="56">
        <f t="shared" si="15"/>
        <v>0</v>
      </c>
      <c r="F41" s="56">
        <f t="shared" si="15"/>
        <v>0</v>
      </c>
      <c r="G41" s="56"/>
      <c r="H41" s="56"/>
      <c r="I41" s="56">
        <f t="shared" si="15"/>
        <v>0</v>
      </c>
      <c r="J41" s="57">
        <f>SUM(J42:J43)</f>
        <v>100</v>
      </c>
      <c r="K41" s="57">
        <f>SUM(K42:K43)</f>
        <v>0</v>
      </c>
      <c r="L41" s="57">
        <f>SUM(L42:L43)</f>
        <v>31</v>
      </c>
      <c r="M41" s="57"/>
      <c r="N41" s="57">
        <f>SUM(N42:N43)</f>
        <v>69</v>
      </c>
      <c r="O41" s="57">
        <f t="shared" ref="O41:Y41" si="16">SUM(O42:O43)</f>
        <v>55</v>
      </c>
      <c r="P41" s="57">
        <f t="shared" si="16"/>
        <v>14</v>
      </c>
      <c r="Q41" s="57">
        <f t="shared" si="16"/>
        <v>0</v>
      </c>
      <c r="R41" s="57">
        <f t="shared" si="16"/>
        <v>0</v>
      </c>
      <c r="S41" s="57">
        <f t="shared" si="16"/>
        <v>0</v>
      </c>
      <c r="T41" s="57">
        <f t="shared" si="16"/>
        <v>0</v>
      </c>
      <c r="U41" s="57">
        <f t="shared" si="16"/>
        <v>0</v>
      </c>
      <c r="V41" s="57">
        <f t="shared" si="16"/>
        <v>69</v>
      </c>
      <c r="W41" s="57">
        <f t="shared" si="16"/>
        <v>0</v>
      </c>
      <c r="X41" s="57">
        <f t="shared" si="16"/>
        <v>0</v>
      </c>
      <c r="Y41" s="57">
        <f t="shared" si="16"/>
        <v>69</v>
      </c>
      <c r="Z41" s="58">
        <v>9</v>
      </c>
    </row>
    <row r="42" spans="1:27" ht="30" customHeight="1" thickBot="1" x14ac:dyDescent="0.25">
      <c r="A42" s="183" t="s">
        <v>12</v>
      </c>
      <c r="B42" s="204"/>
      <c r="C42" s="59" t="s">
        <v>88</v>
      </c>
      <c r="D42" s="27"/>
      <c r="E42" s="2"/>
      <c r="F42" s="2"/>
      <c r="G42" s="115"/>
      <c r="H42" s="115" t="s">
        <v>109</v>
      </c>
      <c r="I42" s="28"/>
      <c r="J42" s="25">
        <f>SUM(L42:N42)</f>
        <v>52</v>
      </c>
      <c r="K42" s="2"/>
      <c r="L42" s="2">
        <v>15</v>
      </c>
      <c r="M42" s="2"/>
      <c r="N42" s="25">
        <v>37</v>
      </c>
      <c r="O42" s="25">
        <v>25</v>
      </c>
      <c r="P42" s="25">
        <v>12</v>
      </c>
      <c r="Q42" s="25"/>
      <c r="R42" s="25"/>
      <c r="S42" s="25"/>
      <c r="T42" s="25"/>
      <c r="U42" s="25"/>
      <c r="V42" s="25">
        <v>37</v>
      </c>
      <c r="W42" s="25"/>
      <c r="X42" s="2"/>
      <c r="Y42" s="60">
        <f t="shared" ref="Y42:Y70" si="17">SUM(R42:W42)</f>
        <v>37</v>
      </c>
      <c r="Z42" s="28"/>
    </row>
    <row r="43" spans="1:27" ht="18.75" customHeight="1" thickBot="1" x14ac:dyDescent="0.2">
      <c r="A43" s="183" t="s">
        <v>13</v>
      </c>
      <c r="B43" s="204"/>
      <c r="C43" s="193" t="s">
        <v>89</v>
      </c>
      <c r="D43" s="27"/>
      <c r="E43" s="2"/>
      <c r="F43" s="2"/>
      <c r="G43" s="115"/>
      <c r="H43" s="115" t="s">
        <v>109</v>
      </c>
      <c r="I43" s="28"/>
      <c r="J43" s="25">
        <f>SUM(L43:N43)</f>
        <v>48</v>
      </c>
      <c r="K43" s="2"/>
      <c r="L43" s="2">
        <v>16</v>
      </c>
      <c r="M43" s="2"/>
      <c r="N43" s="25">
        <v>32</v>
      </c>
      <c r="O43" s="25">
        <v>30</v>
      </c>
      <c r="P43" s="25">
        <v>2</v>
      </c>
      <c r="Q43" s="25"/>
      <c r="R43" s="25"/>
      <c r="S43" s="25"/>
      <c r="T43" s="25"/>
      <c r="U43" s="25"/>
      <c r="V43" s="61">
        <v>32</v>
      </c>
      <c r="W43" s="25"/>
      <c r="X43" s="2"/>
      <c r="Y43" s="60">
        <f t="shared" si="17"/>
        <v>32</v>
      </c>
      <c r="Z43" s="28"/>
    </row>
    <row r="44" spans="1:27" ht="41.25" customHeight="1" thickBot="1" x14ac:dyDescent="0.2">
      <c r="A44" s="62" t="s">
        <v>14</v>
      </c>
      <c r="B44" s="205"/>
      <c r="C44" s="194" t="s">
        <v>78</v>
      </c>
      <c r="D44" s="23"/>
      <c r="E44" s="23"/>
      <c r="F44" s="23"/>
      <c r="G44" s="23"/>
      <c r="H44" s="23"/>
      <c r="I44" s="23">
        <f>SUM(I45:I54)</f>
        <v>0</v>
      </c>
      <c r="J44" s="24"/>
      <c r="K44" s="24"/>
      <c r="L44" s="24"/>
      <c r="M44" s="24"/>
      <c r="N44" s="26">
        <f>SUM(N45+N50)</f>
        <v>2015</v>
      </c>
      <c r="O44" s="26">
        <f t="shared" ref="O44:W44" si="18">SUM(O45+O50)</f>
        <v>279</v>
      </c>
      <c r="P44" s="26">
        <f t="shared" si="18"/>
        <v>69</v>
      </c>
      <c r="Q44" s="26">
        <f t="shared" si="18"/>
        <v>0</v>
      </c>
      <c r="R44" s="26">
        <f t="shared" si="18"/>
        <v>158</v>
      </c>
      <c r="S44" s="26">
        <f t="shared" si="18"/>
        <v>325</v>
      </c>
      <c r="T44" s="26">
        <f t="shared" si="18"/>
        <v>169</v>
      </c>
      <c r="U44" s="26">
        <f t="shared" si="18"/>
        <v>356</v>
      </c>
      <c r="V44" s="26">
        <f t="shared" si="18"/>
        <v>384</v>
      </c>
      <c r="W44" s="26">
        <f t="shared" si="18"/>
        <v>623</v>
      </c>
      <c r="X44" s="26"/>
      <c r="Y44" s="60">
        <f>SUM(R44:W44)</f>
        <v>2015</v>
      </c>
      <c r="Z44" s="62">
        <v>99</v>
      </c>
    </row>
    <row r="45" spans="1:27" ht="43.5" customHeight="1" thickBot="1" x14ac:dyDescent="0.2">
      <c r="A45" s="62" t="s">
        <v>15</v>
      </c>
      <c r="B45" s="205"/>
      <c r="C45" s="195" t="s">
        <v>90</v>
      </c>
      <c r="D45" s="23"/>
      <c r="E45" s="24"/>
      <c r="F45" s="24"/>
      <c r="G45" s="83"/>
      <c r="H45" s="83"/>
      <c r="I45" s="28" t="s">
        <v>110</v>
      </c>
      <c r="J45" s="25">
        <f>SUM(L45:N45)</f>
        <v>373</v>
      </c>
      <c r="K45" s="24"/>
      <c r="L45" s="24">
        <f>SUM(L46:L46)</f>
        <v>26</v>
      </c>
      <c r="M45" s="24"/>
      <c r="N45" s="26">
        <f>SUM(N46:N48)</f>
        <v>347</v>
      </c>
      <c r="O45" s="24"/>
      <c r="P45" s="24"/>
      <c r="Q45" s="24"/>
      <c r="R45" s="26">
        <f t="shared" ref="R45:W45" si="19">SUM(R46:R48)</f>
        <v>17</v>
      </c>
      <c r="S45" s="26">
        <f t="shared" si="19"/>
        <v>82</v>
      </c>
      <c r="T45" s="26">
        <f t="shared" si="19"/>
        <v>22</v>
      </c>
      <c r="U45" s="26">
        <f t="shared" si="19"/>
        <v>34</v>
      </c>
      <c r="V45" s="26">
        <f t="shared" si="19"/>
        <v>60</v>
      </c>
      <c r="W45" s="26">
        <f t="shared" si="19"/>
        <v>132</v>
      </c>
      <c r="X45" s="26"/>
      <c r="Y45" s="60">
        <f t="shared" ref="Y45:Y51" si="20">SUM(R45:W45)</f>
        <v>347</v>
      </c>
      <c r="Z45" s="63"/>
    </row>
    <row r="46" spans="1:27" ht="26.25" customHeight="1" thickBot="1" x14ac:dyDescent="0.2">
      <c r="A46" s="183" t="s">
        <v>16</v>
      </c>
      <c r="B46" s="204"/>
      <c r="C46" s="196" t="s">
        <v>91</v>
      </c>
      <c r="D46" s="27"/>
      <c r="E46" s="115" t="s">
        <v>109</v>
      </c>
      <c r="F46" s="2"/>
      <c r="G46" s="115" t="s">
        <v>109</v>
      </c>
      <c r="H46" s="115"/>
      <c r="I46" s="28"/>
      <c r="J46" s="25">
        <f>SUM(L46:N46)</f>
        <v>145</v>
      </c>
      <c r="K46" s="2"/>
      <c r="L46" s="2">
        <v>26</v>
      </c>
      <c r="M46" s="124"/>
      <c r="N46" s="65">
        <v>119</v>
      </c>
      <c r="O46" s="25">
        <v>94</v>
      </c>
      <c r="P46" s="25">
        <v>23</v>
      </c>
      <c r="Q46" s="25"/>
      <c r="R46" s="25">
        <v>17</v>
      </c>
      <c r="S46" s="25">
        <v>46</v>
      </c>
      <c r="T46" s="25">
        <v>22</v>
      </c>
      <c r="U46" s="25">
        <v>34</v>
      </c>
      <c r="V46" s="25"/>
      <c r="W46" s="25"/>
      <c r="X46" s="2"/>
      <c r="Y46" s="60">
        <f t="shared" si="20"/>
        <v>119</v>
      </c>
      <c r="Z46" s="28"/>
    </row>
    <row r="47" spans="1:27" ht="15.75" customHeight="1" thickBot="1" x14ac:dyDescent="0.2">
      <c r="A47" s="71" t="s">
        <v>17</v>
      </c>
      <c r="B47" s="206"/>
      <c r="C47" s="197" t="s">
        <v>18</v>
      </c>
      <c r="D47" s="67"/>
      <c r="E47" s="68"/>
      <c r="F47" s="68"/>
      <c r="G47" s="68" t="s">
        <v>111</v>
      </c>
      <c r="H47" s="102"/>
      <c r="I47" s="66"/>
      <c r="J47" s="68"/>
      <c r="K47" s="69"/>
      <c r="L47" s="66" t="s">
        <v>49</v>
      </c>
      <c r="M47" s="125"/>
      <c r="N47" s="70">
        <f t="shared" ref="N47:N54" si="21">SUM(R47:W47)</f>
        <v>96</v>
      </c>
      <c r="O47" s="66" t="s">
        <v>50</v>
      </c>
      <c r="P47" s="321"/>
      <c r="Q47" s="321"/>
      <c r="R47" s="66"/>
      <c r="S47" s="66">
        <v>36</v>
      </c>
      <c r="T47" s="66"/>
      <c r="U47" s="66"/>
      <c r="V47" s="66">
        <v>60</v>
      </c>
      <c r="W47" s="66"/>
      <c r="X47" s="72"/>
      <c r="Y47" s="73">
        <f t="shared" si="20"/>
        <v>96</v>
      </c>
      <c r="Z47" s="71"/>
    </row>
    <row r="48" spans="1:27" ht="20.25" customHeight="1" thickBot="1" x14ac:dyDescent="0.2">
      <c r="A48" s="71" t="s">
        <v>19</v>
      </c>
      <c r="B48" s="206"/>
      <c r="C48" s="197" t="s">
        <v>20</v>
      </c>
      <c r="D48" s="67"/>
      <c r="E48" s="68"/>
      <c r="F48" s="68"/>
      <c r="G48" s="102"/>
      <c r="H48" s="102"/>
      <c r="I48" s="66"/>
      <c r="J48" s="68"/>
      <c r="K48" s="69"/>
      <c r="L48" s="66" t="s">
        <v>49</v>
      </c>
      <c r="M48" s="125"/>
      <c r="N48" s="70">
        <f t="shared" si="21"/>
        <v>132</v>
      </c>
      <c r="O48" s="66" t="s">
        <v>50</v>
      </c>
      <c r="P48" s="321"/>
      <c r="Q48" s="321"/>
      <c r="R48" s="66"/>
      <c r="S48" s="66"/>
      <c r="T48" s="66"/>
      <c r="U48" s="66"/>
      <c r="V48" s="66"/>
      <c r="W48" s="66">
        <v>132</v>
      </c>
      <c r="X48" s="72"/>
      <c r="Y48" s="73">
        <f t="shared" si="20"/>
        <v>132</v>
      </c>
      <c r="Z48" s="71"/>
    </row>
    <row r="49" spans="1:26" ht="18.75" customHeight="1" thickBot="1" x14ac:dyDescent="0.2">
      <c r="A49" s="183" t="s">
        <v>51</v>
      </c>
      <c r="B49" s="199"/>
      <c r="C49" s="198" t="s">
        <v>52</v>
      </c>
      <c r="D49" s="2"/>
      <c r="E49" s="74"/>
      <c r="F49" s="74"/>
      <c r="G49" s="74"/>
      <c r="H49" s="74"/>
      <c r="I49" s="74"/>
      <c r="J49" s="74"/>
      <c r="K49" s="74"/>
      <c r="L49" s="74"/>
      <c r="M49" s="126"/>
      <c r="N49" s="75">
        <f t="shared" si="21"/>
        <v>0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60">
        <f t="shared" si="20"/>
        <v>0</v>
      </c>
      <c r="Z49" s="44"/>
    </row>
    <row r="50" spans="1:26" ht="26.25" thickBot="1" x14ac:dyDescent="0.2">
      <c r="A50" s="62" t="s">
        <v>21</v>
      </c>
      <c r="B50" s="205"/>
      <c r="C50" s="195" t="s">
        <v>92</v>
      </c>
      <c r="D50" s="23"/>
      <c r="E50" s="24"/>
      <c r="F50" s="24"/>
      <c r="G50" s="83"/>
      <c r="H50" s="83"/>
      <c r="I50" s="28" t="s">
        <v>110</v>
      </c>
      <c r="J50" s="25">
        <f>SUM(L50:N50)</f>
        <v>1778</v>
      </c>
      <c r="K50" s="24"/>
      <c r="L50" s="24">
        <f>SUM(L51:L51)</f>
        <v>110</v>
      </c>
      <c r="M50" s="127"/>
      <c r="N50" s="75">
        <f t="shared" si="21"/>
        <v>1668</v>
      </c>
      <c r="O50" s="26">
        <f t="shared" ref="O50:W50" si="22">SUM(O51:O53)</f>
        <v>279</v>
      </c>
      <c r="P50" s="26">
        <f t="shared" si="22"/>
        <v>69</v>
      </c>
      <c r="Q50" s="26">
        <f t="shared" si="22"/>
        <v>0</v>
      </c>
      <c r="R50" s="26">
        <f t="shared" si="22"/>
        <v>141</v>
      </c>
      <c r="S50" s="26">
        <f t="shared" si="22"/>
        <v>243</v>
      </c>
      <c r="T50" s="26">
        <f t="shared" si="22"/>
        <v>147</v>
      </c>
      <c r="U50" s="26">
        <f t="shared" si="22"/>
        <v>322</v>
      </c>
      <c r="V50" s="26">
        <f t="shared" si="22"/>
        <v>324</v>
      </c>
      <c r="W50" s="26">
        <f t="shared" si="22"/>
        <v>491</v>
      </c>
      <c r="X50" s="26"/>
      <c r="Y50" s="60">
        <f t="shared" si="20"/>
        <v>1668</v>
      </c>
      <c r="Z50" s="63"/>
    </row>
    <row r="51" spans="1:26" ht="22.5" customHeight="1" thickBot="1" x14ac:dyDescent="0.2">
      <c r="A51" s="183" t="s">
        <v>22</v>
      </c>
      <c r="B51" s="126"/>
      <c r="C51" s="64" t="s">
        <v>93</v>
      </c>
      <c r="D51" s="27"/>
      <c r="E51" s="115" t="s">
        <v>109</v>
      </c>
      <c r="F51" s="2"/>
      <c r="G51" s="115"/>
      <c r="H51" s="115" t="s">
        <v>109</v>
      </c>
      <c r="I51" s="28"/>
      <c r="J51" s="25">
        <f>SUM(L51:N51)</f>
        <v>458</v>
      </c>
      <c r="K51" s="2"/>
      <c r="L51" s="2">
        <v>110</v>
      </c>
      <c r="M51" s="124"/>
      <c r="N51" s="75">
        <v>348</v>
      </c>
      <c r="O51" s="25">
        <v>279</v>
      </c>
      <c r="P51" s="25">
        <v>69</v>
      </c>
      <c r="Q51" s="25"/>
      <c r="R51" s="25">
        <v>39</v>
      </c>
      <c r="S51" s="25">
        <v>87</v>
      </c>
      <c r="T51" s="25">
        <v>45</v>
      </c>
      <c r="U51" s="25">
        <v>58</v>
      </c>
      <c r="V51" s="25">
        <v>72</v>
      </c>
      <c r="W51" s="25">
        <v>47</v>
      </c>
      <c r="X51" s="2"/>
      <c r="Y51" s="60">
        <f t="shared" si="20"/>
        <v>348</v>
      </c>
      <c r="Z51" s="28"/>
    </row>
    <row r="52" spans="1:26" ht="21.75" customHeight="1" thickBot="1" x14ac:dyDescent="0.2">
      <c r="A52" s="71" t="s">
        <v>23</v>
      </c>
      <c r="B52" s="209"/>
      <c r="C52" s="197" t="s">
        <v>18</v>
      </c>
      <c r="D52" s="67"/>
      <c r="E52" s="68" t="s">
        <v>111</v>
      </c>
      <c r="F52" s="68"/>
      <c r="G52" s="68" t="s">
        <v>111</v>
      </c>
      <c r="H52" s="102"/>
      <c r="I52" s="66"/>
      <c r="J52" s="68"/>
      <c r="K52" s="66"/>
      <c r="L52" s="66" t="s">
        <v>49</v>
      </c>
      <c r="M52" s="125"/>
      <c r="N52" s="70">
        <f t="shared" si="21"/>
        <v>1092</v>
      </c>
      <c r="O52" s="66" t="s">
        <v>50</v>
      </c>
      <c r="P52" s="321"/>
      <c r="Q52" s="321"/>
      <c r="R52" s="66">
        <v>102</v>
      </c>
      <c r="S52" s="66">
        <v>156</v>
      </c>
      <c r="T52" s="66">
        <v>102</v>
      </c>
      <c r="U52" s="66">
        <v>264</v>
      </c>
      <c r="V52" s="66">
        <v>252</v>
      </c>
      <c r="W52" s="66">
        <v>216</v>
      </c>
      <c r="X52" s="72"/>
      <c r="Y52" s="73">
        <f t="shared" si="17"/>
        <v>1092</v>
      </c>
      <c r="Z52" s="71"/>
    </row>
    <row r="53" spans="1:26" ht="16.5" customHeight="1" thickBot="1" x14ac:dyDescent="0.2">
      <c r="A53" s="71" t="s">
        <v>24</v>
      </c>
      <c r="B53" s="209"/>
      <c r="C53" s="197" t="s">
        <v>20</v>
      </c>
      <c r="D53" s="67"/>
      <c r="E53" s="68"/>
      <c r="F53" s="68"/>
      <c r="G53" s="102"/>
      <c r="H53" s="102"/>
      <c r="I53" s="66"/>
      <c r="J53" s="68"/>
      <c r="K53" s="66"/>
      <c r="L53" s="66" t="s">
        <v>49</v>
      </c>
      <c r="M53" s="125"/>
      <c r="N53" s="70">
        <f t="shared" si="21"/>
        <v>228</v>
      </c>
      <c r="O53" s="66" t="s">
        <v>50</v>
      </c>
      <c r="P53" s="321"/>
      <c r="Q53" s="321"/>
      <c r="R53" s="66"/>
      <c r="S53" s="66"/>
      <c r="T53" s="66"/>
      <c r="U53" s="66"/>
      <c r="V53" s="66"/>
      <c r="W53" s="66">
        <v>228</v>
      </c>
      <c r="X53" s="72"/>
      <c r="Y53" s="73">
        <f t="shared" si="17"/>
        <v>228</v>
      </c>
      <c r="Z53" s="71"/>
    </row>
    <row r="54" spans="1:26" ht="16.5" customHeight="1" thickBot="1" x14ac:dyDescent="0.2">
      <c r="A54" s="183" t="s">
        <v>53</v>
      </c>
      <c r="B54" s="210"/>
      <c r="C54" s="198" t="s">
        <v>52</v>
      </c>
      <c r="D54" s="2"/>
      <c r="E54" s="74"/>
      <c r="F54" s="74"/>
      <c r="G54" s="74"/>
      <c r="H54" s="74"/>
      <c r="I54" s="74"/>
      <c r="J54" s="74"/>
      <c r="K54" s="74"/>
      <c r="L54" s="74"/>
      <c r="M54" s="126"/>
      <c r="N54" s="75">
        <f t="shared" si="21"/>
        <v>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60">
        <f t="shared" si="17"/>
        <v>0</v>
      </c>
      <c r="Z54" s="44"/>
    </row>
    <row r="55" spans="1:26" ht="19.5" customHeight="1" thickBot="1" x14ac:dyDescent="0.2">
      <c r="A55" s="58" t="s">
        <v>72</v>
      </c>
      <c r="B55" s="211"/>
      <c r="C55" s="207" t="s">
        <v>8</v>
      </c>
      <c r="D55" s="56"/>
      <c r="E55" s="55"/>
      <c r="F55" s="55">
        <v>1</v>
      </c>
      <c r="G55" s="117"/>
      <c r="H55" s="117"/>
      <c r="I55" s="76"/>
      <c r="J55" s="55">
        <f>SUM(L55:N55)</f>
        <v>80</v>
      </c>
      <c r="K55" s="55"/>
      <c r="L55" s="55">
        <v>40</v>
      </c>
      <c r="M55" s="55"/>
      <c r="N55" s="57">
        <v>40</v>
      </c>
      <c r="O55" s="55">
        <v>5</v>
      </c>
      <c r="P55" s="55">
        <v>35</v>
      </c>
      <c r="Q55" s="55"/>
      <c r="R55" s="55"/>
      <c r="S55" s="55"/>
      <c r="T55" s="57"/>
      <c r="U55" s="57"/>
      <c r="V55" s="57">
        <v>20</v>
      </c>
      <c r="W55" s="57">
        <v>20</v>
      </c>
      <c r="X55" s="57"/>
      <c r="Y55" s="77">
        <f t="shared" si="17"/>
        <v>40</v>
      </c>
      <c r="Z55" s="76"/>
    </row>
    <row r="56" spans="1:26" ht="33" customHeight="1" thickBot="1" x14ac:dyDescent="0.2">
      <c r="A56" s="33"/>
      <c r="B56" s="33"/>
      <c r="C56" s="377" t="s">
        <v>75</v>
      </c>
      <c r="D56" s="378"/>
      <c r="E56" s="378"/>
      <c r="F56" s="378"/>
      <c r="G56" s="378"/>
      <c r="H56" s="378"/>
      <c r="I56" s="378"/>
      <c r="J56" s="378"/>
      <c r="K56" s="378"/>
      <c r="L56" s="378"/>
      <c r="M56" s="379"/>
      <c r="N56" s="24">
        <v>108</v>
      </c>
      <c r="O56" s="24" t="s">
        <v>50</v>
      </c>
      <c r="P56" s="326">
        <v>3</v>
      </c>
      <c r="Q56" s="326"/>
      <c r="R56" s="24"/>
      <c r="S56" s="24">
        <v>36</v>
      </c>
      <c r="T56" s="24"/>
      <c r="U56" s="24">
        <v>72</v>
      </c>
      <c r="V56" s="24"/>
      <c r="W56" s="24"/>
      <c r="X56" s="80">
        <v>2</v>
      </c>
      <c r="Y56" s="81">
        <f t="shared" si="17"/>
        <v>108</v>
      </c>
      <c r="Z56" s="82"/>
    </row>
    <row r="57" spans="1:26" ht="23.25" customHeight="1" thickBot="1" x14ac:dyDescent="0.2">
      <c r="A57" s="33"/>
      <c r="B57" s="33"/>
      <c r="C57" s="377" t="s">
        <v>76</v>
      </c>
      <c r="D57" s="378"/>
      <c r="E57" s="378"/>
      <c r="F57" s="378"/>
      <c r="G57" s="378"/>
      <c r="H57" s="378"/>
      <c r="I57" s="378"/>
      <c r="J57" s="378"/>
      <c r="K57" s="378"/>
      <c r="L57" s="378"/>
      <c r="M57" s="379"/>
      <c r="N57" s="24">
        <v>72</v>
      </c>
      <c r="O57" s="24" t="s">
        <v>50</v>
      </c>
      <c r="P57" s="330">
        <v>2</v>
      </c>
      <c r="Q57" s="331"/>
      <c r="R57" s="24"/>
      <c r="S57" s="24"/>
      <c r="T57" s="24"/>
      <c r="U57" s="24"/>
      <c r="V57" s="24"/>
      <c r="W57" s="24">
        <v>72</v>
      </c>
      <c r="X57" s="80"/>
      <c r="Y57" s="81">
        <f t="shared" si="17"/>
        <v>72</v>
      </c>
      <c r="Z57" s="84"/>
    </row>
    <row r="58" spans="1:26" thickBot="1" x14ac:dyDescent="0.2">
      <c r="A58" s="33"/>
      <c r="B58" s="33"/>
      <c r="C58" s="291" t="s">
        <v>125</v>
      </c>
      <c r="D58" s="78"/>
      <c r="E58" s="78"/>
      <c r="F58" s="78"/>
      <c r="G58" s="78"/>
      <c r="H58" s="78"/>
      <c r="I58" s="78"/>
      <c r="J58" s="78"/>
      <c r="K58" s="24"/>
      <c r="L58" s="79"/>
      <c r="M58" s="79"/>
      <c r="N58" s="24"/>
      <c r="O58" s="24"/>
      <c r="P58" s="83"/>
      <c r="Q58" s="120"/>
      <c r="R58" s="85"/>
      <c r="S58" s="85"/>
      <c r="T58" s="85"/>
      <c r="U58" s="85"/>
      <c r="V58" s="85"/>
      <c r="W58" s="85"/>
      <c r="X58" s="80"/>
      <c r="Y58" s="81"/>
      <c r="Z58" s="84"/>
    </row>
    <row r="59" spans="1:26" ht="15.75" customHeight="1" thickBot="1" x14ac:dyDescent="0.2">
      <c r="A59" s="33"/>
      <c r="B59" s="33"/>
      <c r="C59" s="373" t="s">
        <v>126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5"/>
      <c r="N59" s="24"/>
      <c r="O59" s="24"/>
      <c r="P59" s="83"/>
      <c r="Q59" s="120"/>
      <c r="R59" s="85">
        <f>SUM(R14+R41+R46+R51+R55)</f>
        <v>510</v>
      </c>
      <c r="S59" s="85">
        <f t="shared" ref="S59:Y59" si="23">SUM(S14+S41+S46+S51+S55)</f>
        <v>636</v>
      </c>
      <c r="T59" s="85">
        <f t="shared" si="23"/>
        <v>510</v>
      </c>
      <c r="U59" s="85">
        <f t="shared" si="23"/>
        <v>528</v>
      </c>
      <c r="V59" s="85">
        <f t="shared" si="23"/>
        <v>300</v>
      </c>
      <c r="W59" s="85">
        <f t="shared" si="23"/>
        <v>144</v>
      </c>
      <c r="X59" s="85">
        <f t="shared" si="23"/>
        <v>0</v>
      </c>
      <c r="Y59" s="85">
        <f t="shared" si="23"/>
        <v>2628</v>
      </c>
      <c r="Z59" s="84"/>
    </row>
    <row r="60" spans="1:26" ht="15.75" customHeight="1" thickBot="1" x14ac:dyDescent="0.2">
      <c r="A60" s="33"/>
      <c r="B60" s="33"/>
      <c r="C60" s="377" t="s">
        <v>73</v>
      </c>
      <c r="D60" s="378"/>
      <c r="E60" s="378"/>
      <c r="F60" s="378"/>
      <c r="G60" s="378"/>
      <c r="H60" s="378"/>
      <c r="I60" s="378"/>
      <c r="J60" s="378"/>
      <c r="K60" s="378"/>
      <c r="L60" s="378"/>
      <c r="M60" s="379"/>
      <c r="N60" s="26">
        <f>SUM(N47+N48+N52+N53)</f>
        <v>1548</v>
      </c>
      <c r="O60" s="24" t="s">
        <v>50</v>
      </c>
      <c r="P60" s="326">
        <v>43</v>
      </c>
      <c r="Q60" s="326"/>
      <c r="R60" s="85">
        <f t="shared" ref="R60:W60" si="24">SUM(R63:R64)</f>
        <v>102</v>
      </c>
      <c r="S60" s="85">
        <f t="shared" si="24"/>
        <v>192</v>
      </c>
      <c r="T60" s="85">
        <f t="shared" si="24"/>
        <v>102</v>
      </c>
      <c r="U60" s="85">
        <f t="shared" si="24"/>
        <v>228</v>
      </c>
      <c r="V60" s="85">
        <f t="shared" si="24"/>
        <v>312</v>
      </c>
      <c r="W60" s="85">
        <f t="shared" si="24"/>
        <v>468</v>
      </c>
      <c r="X60" s="80">
        <v>3.5</v>
      </c>
      <c r="Y60" s="81">
        <f t="shared" si="17"/>
        <v>1404</v>
      </c>
      <c r="Z60" s="84"/>
    </row>
    <row r="61" spans="1:26" ht="20.25" customHeight="1" thickBot="1" x14ac:dyDescent="0.2">
      <c r="A61" s="33"/>
      <c r="B61" s="33"/>
      <c r="C61" s="376" t="s">
        <v>18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75"/>
      <c r="N61" s="24">
        <f>SUM(N47+N52)</f>
        <v>1188</v>
      </c>
      <c r="O61" s="24" t="s">
        <v>50</v>
      </c>
      <c r="P61" s="326"/>
      <c r="Q61" s="326"/>
      <c r="R61" s="24">
        <f>SUM(R47+R52)</f>
        <v>102</v>
      </c>
      <c r="S61" s="24">
        <f t="shared" ref="S61:Y61" si="25">SUM(S47+S52)</f>
        <v>192</v>
      </c>
      <c r="T61" s="24">
        <f t="shared" si="25"/>
        <v>102</v>
      </c>
      <c r="U61" s="24">
        <f t="shared" si="25"/>
        <v>264</v>
      </c>
      <c r="V61" s="24">
        <f t="shared" si="25"/>
        <v>312</v>
      </c>
      <c r="W61" s="24">
        <f t="shared" si="25"/>
        <v>216</v>
      </c>
      <c r="X61" s="24">
        <f t="shared" si="25"/>
        <v>0</v>
      </c>
      <c r="Y61" s="24">
        <f t="shared" si="25"/>
        <v>1188</v>
      </c>
      <c r="Z61" s="84"/>
    </row>
    <row r="62" spans="1:26" ht="17.25" customHeight="1" thickBot="1" x14ac:dyDescent="0.2">
      <c r="A62" s="183"/>
      <c r="B62" s="210"/>
      <c r="C62" s="208" t="s">
        <v>54</v>
      </c>
      <c r="D62" s="348"/>
      <c r="E62" s="348"/>
      <c r="F62" s="348"/>
      <c r="G62" s="348"/>
      <c r="H62" s="348"/>
      <c r="I62" s="348"/>
      <c r="J62" s="348"/>
      <c r="K62" s="25"/>
      <c r="L62" s="327" t="s">
        <v>49</v>
      </c>
      <c r="M62" s="128"/>
      <c r="N62" s="24"/>
      <c r="O62" s="25" t="s">
        <v>50</v>
      </c>
      <c r="P62" s="329"/>
      <c r="Q62" s="329"/>
      <c r="R62" s="25"/>
      <c r="S62" s="24"/>
      <c r="T62" s="24"/>
      <c r="U62" s="24"/>
      <c r="V62" s="24"/>
      <c r="W62" s="24"/>
      <c r="X62" s="86"/>
      <c r="Y62" s="81">
        <f t="shared" si="17"/>
        <v>0</v>
      </c>
      <c r="Z62" s="84"/>
    </row>
    <row r="63" spans="1:26" ht="19.5" customHeight="1" thickBot="1" x14ac:dyDescent="0.2">
      <c r="A63" s="142"/>
      <c r="B63" s="212"/>
      <c r="C63" s="208" t="s">
        <v>55</v>
      </c>
      <c r="D63" s="348"/>
      <c r="E63" s="348"/>
      <c r="F63" s="348"/>
      <c r="G63" s="348"/>
      <c r="H63" s="348"/>
      <c r="I63" s="348"/>
      <c r="J63" s="348"/>
      <c r="K63" s="25"/>
      <c r="L63" s="327" t="s">
        <v>49</v>
      </c>
      <c r="M63" s="128"/>
      <c r="N63" s="24">
        <f>SUM(N47+N52)</f>
        <v>1188</v>
      </c>
      <c r="O63" s="25" t="s">
        <v>50</v>
      </c>
      <c r="P63" s="329"/>
      <c r="Q63" s="329"/>
      <c r="R63" s="24">
        <v>102</v>
      </c>
      <c r="S63" s="24">
        <v>192</v>
      </c>
      <c r="T63" s="24">
        <v>102</v>
      </c>
      <c r="U63" s="87">
        <v>228</v>
      </c>
      <c r="V63" s="87">
        <v>312</v>
      </c>
      <c r="W63" s="24">
        <v>108</v>
      </c>
      <c r="X63" s="88"/>
      <c r="Y63" s="81">
        <f t="shared" si="17"/>
        <v>1044</v>
      </c>
      <c r="Z63" s="84"/>
    </row>
    <row r="64" spans="1:26" ht="20.25" customHeight="1" thickBot="1" x14ac:dyDescent="0.2">
      <c r="A64" s="33"/>
      <c r="B64" s="33"/>
      <c r="C64" s="376" t="s">
        <v>74</v>
      </c>
      <c r="D64" s="374"/>
      <c r="E64" s="374"/>
      <c r="F64" s="374"/>
      <c r="G64" s="374"/>
      <c r="H64" s="374"/>
      <c r="I64" s="374"/>
      <c r="J64" s="374"/>
      <c r="K64" s="374"/>
      <c r="L64" s="374"/>
      <c r="M64" s="375"/>
      <c r="N64" s="25">
        <f>SUM(N48+N53)</f>
        <v>360</v>
      </c>
      <c r="O64" s="24" t="s">
        <v>50</v>
      </c>
      <c r="P64" s="326"/>
      <c r="Q64" s="326"/>
      <c r="R64" s="24">
        <f t="shared" ref="R64:W64" si="26">SUM(R48+R53)</f>
        <v>0</v>
      </c>
      <c r="S64" s="24">
        <f t="shared" si="26"/>
        <v>0</v>
      </c>
      <c r="T64" s="24">
        <f t="shared" si="26"/>
        <v>0</v>
      </c>
      <c r="U64" s="24">
        <f t="shared" si="26"/>
        <v>0</v>
      </c>
      <c r="V64" s="24">
        <f t="shared" si="26"/>
        <v>0</v>
      </c>
      <c r="W64" s="24">
        <f t="shared" si="26"/>
        <v>360</v>
      </c>
      <c r="X64" s="80">
        <v>3.5</v>
      </c>
      <c r="Y64" s="81">
        <f t="shared" si="17"/>
        <v>360</v>
      </c>
      <c r="Z64" s="84"/>
    </row>
    <row r="65" spans="1:26" ht="13.5" customHeight="1" thickBot="1" x14ac:dyDescent="0.2">
      <c r="A65" s="63"/>
      <c r="B65" s="216"/>
      <c r="C65" s="219" t="s">
        <v>54</v>
      </c>
      <c r="D65" s="337"/>
      <c r="E65" s="337"/>
      <c r="F65" s="337"/>
      <c r="G65" s="337"/>
      <c r="H65" s="337"/>
      <c r="I65" s="337"/>
      <c r="J65" s="337"/>
      <c r="K65" s="25"/>
      <c r="L65" s="338" t="s">
        <v>49</v>
      </c>
      <c r="M65" s="128"/>
      <c r="N65" s="24"/>
      <c r="O65" s="24" t="s">
        <v>50</v>
      </c>
      <c r="P65" s="326"/>
      <c r="Q65" s="326"/>
      <c r="R65" s="24"/>
      <c r="S65" s="24"/>
      <c r="T65" s="24"/>
      <c r="U65" s="24"/>
      <c r="V65" s="24"/>
      <c r="W65" s="24"/>
      <c r="X65" s="80">
        <v>3.5</v>
      </c>
      <c r="Y65" s="81">
        <f t="shared" si="17"/>
        <v>0</v>
      </c>
      <c r="Z65" s="89"/>
    </row>
    <row r="66" spans="1:26" ht="16.5" customHeight="1" thickBot="1" x14ac:dyDescent="0.2">
      <c r="A66" s="232"/>
      <c r="B66" s="217"/>
      <c r="C66" s="292" t="s">
        <v>55</v>
      </c>
      <c r="D66" s="339"/>
      <c r="E66" s="339"/>
      <c r="F66" s="339"/>
      <c r="G66" s="339"/>
      <c r="H66" s="339"/>
      <c r="I66" s="339"/>
      <c r="J66" s="339"/>
      <c r="K66" s="90"/>
      <c r="L66" s="340" t="s">
        <v>49</v>
      </c>
      <c r="M66" s="128"/>
      <c r="N66" s="35"/>
      <c r="O66" s="91" t="s">
        <v>50</v>
      </c>
      <c r="P66" s="347"/>
      <c r="Q66" s="347"/>
      <c r="R66" s="91"/>
      <c r="S66" s="91"/>
      <c r="T66" s="91"/>
      <c r="U66" s="91"/>
      <c r="V66" s="91"/>
      <c r="W66" s="91"/>
      <c r="X66" s="92"/>
      <c r="Y66" s="81">
        <f t="shared" si="17"/>
        <v>0</v>
      </c>
      <c r="Z66" s="48"/>
    </row>
    <row r="67" spans="1:26" ht="16.5" customHeight="1" thickBot="1" x14ac:dyDescent="0.2">
      <c r="A67" s="33"/>
      <c r="B67" s="33"/>
      <c r="C67" s="332" t="s">
        <v>127</v>
      </c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297"/>
      <c r="Y67" s="302"/>
      <c r="Z67" s="298"/>
    </row>
    <row r="68" spans="1:26" ht="16.5" customHeight="1" thickBot="1" x14ac:dyDescent="0.25">
      <c r="A68" s="33"/>
      <c r="B68" s="33"/>
      <c r="C68" s="345" t="s">
        <v>128</v>
      </c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297"/>
      <c r="Y68" s="302"/>
      <c r="Z68" s="298"/>
    </row>
    <row r="69" spans="1:26" ht="16.5" customHeight="1" thickBot="1" x14ac:dyDescent="0.2">
      <c r="A69" s="33"/>
      <c r="B69" s="33"/>
      <c r="C69" s="332" t="s">
        <v>129</v>
      </c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297"/>
      <c r="Y69" s="302"/>
      <c r="Z69" s="298"/>
    </row>
    <row r="70" spans="1:26" ht="29.25" customHeight="1" thickBot="1" x14ac:dyDescent="0.2">
      <c r="A70" s="293"/>
      <c r="B70" s="217"/>
      <c r="C70" s="294" t="s">
        <v>56</v>
      </c>
      <c r="D70" s="295"/>
      <c r="E70" s="296"/>
      <c r="F70" s="296"/>
      <c r="G70" s="296"/>
      <c r="H70" s="296"/>
      <c r="I70" s="296"/>
      <c r="J70" s="296"/>
      <c r="K70" s="296"/>
      <c r="L70" s="128" t="s">
        <v>49</v>
      </c>
      <c r="M70" s="128"/>
      <c r="N70" s="91">
        <v>72</v>
      </c>
      <c r="O70" s="122" t="s">
        <v>50</v>
      </c>
      <c r="P70" s="322">
        <v>2</v>
      </c>
      <c r="Q70" s="323"/>
      <c r="R70" s="299"/>
      <c r="S70" s="299"/>
      <c r="T70" s="299"/>
      <c r="U70" s="299"/>
      <c r="V70" s="299"/>
      <c r="W70" s="299">
        <v>72</v>
      </c>
      <c r="X70" s="300"/>
      <c r="Y70" s="301">
        <f t="shared" si="17"/>
        <v>72</v>
      </c>
      <c r="Z70" s="48"/>
    </row>
    <row r="71" spans="1:26" ht="19.5" customHeight="1" thickBot="1" x14ac:dyDescent="0.2">
      <c r="A71" s="214"/>
      <c r="B71" s="218"/>
      <c r="C71" s="215" t="s">
        <v>63</v>
      </c>
      <c r="D71" s="48"/>
      <c r="E71" s="48"/>
      <c r="F71" s="48"/>
      <c r="G71" s="48"/>
      <c r="H71" s="48"/>
      <c r="I71" s="48"/>
      <c r="J71" s="48"/>
      <c r="K71" s="93"/>
      <c r="L71" s="48"/>
      <c r="M71" s="48"/>
      <c r="N71" s="49">
        <v>4428</v>
      </c>
      <c r="O71" s="48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</row>
    <row r="72" spans="1:26" ht="3.75" hidden="1" customHeight="1" thickBot="1" x14ac:dyDescent="0.2">
      <c r="A72" s="214"/>
      <c r="B72" s="218"/>
      <c r="C72" s="1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6"/>
      <c r="Z72" s="89"/>
    </row>
    <row r="73" spans="1:26" ht="3.75" hidden="1" customHeight="1" thickBot="1" x14ac:dyDescent="0.2">
      <c r="A73" s="214"/>
      <c r="B73" s="218"/>
      <c r="C73" s="1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7"/>
      <c r="Z73" s="48"/>
    </row>
    <row r="74" spans="1:26" ht="24" customHeight="1" x14ac:dyDescent="0.15">
      <c r="A74" s="183"/>
      <c r="B74" s="210"/>
      <c r="C74" s="208" t="s">
        <v>64</v>
      </c>
      <c r="D74" s="341" t="s">
        <v>113</v>
      </c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3"/>
      <c r="P74" s="334"/>
      <c r="Q74" s="335"/>
      <c r="R74" s="98"/>
      <c r="S74" s="98"/>
      <c r="T74" s="98"/>
      <c r="U74" s="98"/>
      <c r="V74" s="98"/>
      <c r="W74" s="98"/>
      <c r="X74" s="99"/>
      <c r="Y74" s="97"/>
      <c r="Z74" s="48"/>
    </row>
    <row r="75" spans="1:26" ht="3.75" customHeight="1" x14ac:dyDescent="0.15">
      <c r="A75" s="93"/>
      <c r="B75" s="93"/>
      <c r="C75" s="1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3.5" hidden="1" customHeight="1" x14ac:dyDescent="0.15">
      <c r="A76" s="325"/>
      <c r="B76" s="121"/>
      <c r="C76" s="336" t="s">
        <v>57</v>
      </c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100"/>
      <c r="S76" s="100"/>
      <c r="T76" s="100"/>
      <c r="U76" s="100"/>
      <c r="V76" s="100"/>
      <c r="W76" s="328"/>
      <c r="X76" s="328"/>
      <c r="Y76" s="324"/>
      <c r="Z76" s="325"/>
    </row>
    <row r="77" spans="1:26" ht="13.5" hidden="1" customHeight="1" x14ac:dyDescent="0.15">
      <c r="A77" s="325"/>
      <c r="B77" s="121"/>
      <c r="C77" s="336" t="s">
        <v>58</v>
      </c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100"/>
      <c r="S77" s="100"/>
      <c r="T77" s="100"/>
      <c r="U77" s="100"/>
      <c r="V77" s="100"/>
      <c r="W77" s="328"/>
      <c r="X77" s="328"/>
      <c r="Y77" s="325"/>
      <c r="Z77" s="325"/>
    </row>
    <row r="78" spans="1:26" ht="13.5" customHeight="1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3.5" customHeight="1" x14ac:dyDescent="0.2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</sheetData>
  <mergeCells count="78">
    <mergeCell ref="B22:B23"/>
    <mergeCell ref="C59:M59"/>
    <mergeCell ref="C61:M61"/>
    <mergeCell ref="C56:M56"/>
    <mergeCell ref="C57:M57"/>
    <mergeCell ref="C64:M64"/>
    <mergeCell ref="C60:M60"/>
    <mergeCell ref="D62:J62"/>
    <mergeCell ref="H7:H10"/>
    <mergeCell ref="W8:X8"/>
    <mergeCell ref="A5:A10"/>
    <mergeCell ref="C5:C10"/>
    <mergeCell ref="D5:I6"/>
    <mergeCell ref="J5:Q6"/>
    <mergeCell ref="I7:I10"/>
    <mergeCell ref="F7:F10"/>
    <mergeCell ref="B5:B10"/>
    <mergeCell ref="G7:G10"/>
    <mergeCell ref="Y5:Z8"/>
    <mergeCell ref="T9:T10"/>
    <mergeCell ref="Y9:Y10"/>
    <mergeCell ref="Z9:Z10"/>
    <mergeCell ref="O9:O10"/>
    <mergeCell ref="P9:P10"/>
    <mergeCell ref="Q9:Q10"/>
    <mergeCell ref="R5:X5"/>
    <mergeCell ref="T6:U6"/>
    <mergeCell ref="W9:W10"/>
    <mergeCell ref="P52:Q52"/>
    <mergeCell ref="C12:Q12"/>
    <mergeCell ref="P47:Q47"/>
    <mergeCell ref="D7:D10"/>
    <mergeCell ref="E7:E10"/>
    <mergeCell ref="L7:L10"/>
    <mergeCell ref="N8:N10"/>
    <mergeCell ref="O8:Q8"/>
    <mergeCell ref="N7:Q7"/>
    <mergeCell ref="J7:J10"/>
    <mergeCell ref="P56:Q56"/>
    <mergeCell ref="P60:Q60"/>
    <mergeCell ref="P61:Q61"/>
    <mergeCell ref="P53:Q53"/>
    <mergeCell ref="C67:M67"/>
    <mergeCell ref="C68:M68"/>
    <mergeCell ref="P66:Q66"/>
    <mergeCell ref="D63:J63"/>
    <mergeCell ref="L63"/>
    <mergeCell ref="P63:Q63"/>
    <mergeCell ref="A76:A77"/>
    <mergeCell ref="C77:Q77"/>
    <mergeCell ref="C76:Q76"/>
    <mergeCell ref="W77:X77"/>
    <mergeCell ref="D65:J65"/>
    <mergeCell ref="L65"/>
    <mergeCell ref="P65:Q65"/>
    <mergeCell ref="D66:J66"/>
    <mergeCell ref="L66"/>
    <mergeCell ref="D74:O74"/>
    <mergeCell ref="P48:Q48"/>
    <mergeCell ref="P70:Q70"/>
    <mergeCell ref="Y76:Z77"/>
    <mergeCell ref="P64:Q64"/>
    <mergeCell ref="L62"/>
    <mergeCell ref="W76:X76"/>
    <mergeCell ref="P62:Q62"/>
    <mergeCell ref="P57:Q57"/>
    <mergeCell ref="C69:M69"/>
    <mergeCell ref="P74:Q74"/>
    <mergeCell ref="X9:X10"/>
    <mergeCell ref="V9:V10"/>
    <mergeCell ref="U9:U10"/>
    <mergeCell ref="R9:R10"/>
    <mergeCell ref="M7:M10"/>
    <mergeCell ref="A1:Z4"/>
    <mergeCell ref="S9:S10"/>
    <mergeCell ref="R6:S6"/>
    <mergeCell ref="W7:X7"/>
    <mergeCell ref="V6:X6"/>
  </mergeCells>
  <phoneticPr fontId="0" type="noConversion"/>
  <pageMargins left="3.937007874015748E-2" right="3.937007874015748E-2" top="0" bottom="0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Оксана</cp:lastModifiedBy>
  <cp:lastPrinted>2019-12-13T10:11:03Z</cp:lastPrinted>
  <dcterms:created xsi:type="dcterms:W3CDTF">2011-05-05T04:03:53Z</dcterms:created>
  <dcterms:modified xsi:type="dcterms:W3CDTF">2020-01-14T19:21:44Z</dcterms:modified>
</cp:coreProperties>
</file>