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ЗУР\Desktop\УП на проверку\УП\УП\"/>
    </mc:Choice>
  </mc:AlternateContent>
  <bookViews>
    <workbookView xWindow="0" yWindow="0" windowWidth="20490" windowHeight="7665" tabRatio="750"/>
  </bookViews>
  <sheets>
    <sheet name="План" sheetId="1" r:id="rId1"/>
    <sheet name="Лист1" sheetId="3" r:id="rId2"/>
    <sheet name="Start" sheetId="2" state="hidden" r:id="rId3"/>
  </sheets>
  <calcPr calcId="152511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G2" i="3" l="1"/>
  <c r="G3" i="3"/>
  <c r="H4" i="3" s="1"/>
  <c r="G1" i="3"/>
  <c r="B4" i="3"/>
  <c r="C4" i="3"/>
  <c r="D4" i="3"/>
  <c r="E4" i="3"/>
  <c r="F4" i="3"/>
  <c r="A4" i="3"/>
  <c r="G4" i="3" s="1"/>
  <c r="J45" i="1" l="1"/>
  <c r="K45" i="1"/>
  <c r="N46" i="1"/>
  <c r="M63" i="1"/>
  <c r="M47" i="1"/>
  <c r="M39" i="1"/>
  <c r="M40" i="1"/>
  <c r="M41" i="1"/>
  <c r="M42" i="1"/>
  <c r="M43" i="1"/>
  <c r="M38" i="1"/>
  <c r="U29" i="1" l="1"/>
  <c r="U30" i="1"/>
  <c r="U31" i="1"/>
  <c r="U17" i="1"/>
  <c r="U18" i="1"/>
  <c r="U19" i="1"/>
  <c r="U20" i="1"/>
  <c r="U21" i="1"/>
  <c r="U22" i="1"/>
  <c r="U23" i="1"/>
  <c r="U24" i="1"/>
  <c r="U26" i="1"/>
  <c r="U27" i="1"/>
  <c r="U16" i="1"/>
  <c r="N15" i="1"/>
  <c r="O15" i="1"/>
  <c r="P15" i="1"/>
  <c r="Q15" i="1"/>
  <c r="R15" i="1"/>
  <c r="S15" i="1"/>
  <c r="L15" i="1"/>
  <c r="U33" i="1"/>
  <c r="U34" i="1"/>
  <c r="U35" i="1"/>
  <c r="N32" i="1"/>
  <c r="O32" i="1"/>
  <c r="P32" i="1"/>
  <c r="Q32" i="1"/>
  <c r="R32" i="1"/>
  <c r="S32" i="1"/>
  <c r="T32" i="1"/>
  <c r="N28" i="1"/>
  <c r="O28" i="1"/>
  <c r="P28" i="1"/>
  <c r="Q28" i="1"/>
  <c r="R28" i="1"/>
  <c r="S28" i="1"/>
  <c r="T28" i="1"/>
  <c r="J32" i="1"/>
  <c r="K32" i="1"/>
  <c r="L32" i="1"/>
  <c r="J28" i="1"/>
  <c r="K28" i="1"/>
  <c r="L28" i="1"/>
  <c r="K15" i="1"/>
  <c r="M17" i="1"/>
  <c r="M18" i="1"/>
  <c r="M19" i="1"/>
  <c r="M20" i="1"/>
  <c r="M21" i="1"/>
  <c r="M22" i="1"/>
  <c r="M23" i="1"/>
  <c r="M24" i="1"/>
  <c r="M25" i="1"/>
  <c r="M26" i="1"/>
  <c r="M27" i="1"/>
  <c r="M29" i="1"/>
  <c r="M30" i="1"/>
  <c r="M31" i="1"/>
  <c r="M33" i="1"/>
  <c r="M34" i="1"/>
  <c r="M35" i="1"/>
  <c r="M16" i="1"/>
  <c r="I17" i="1"/>
  <c r="I18" i="1"/>
  <c r="I19" i="1"/>
  <c r="I20" i="1"/>
  <c r="I21" i="1"/>
  <c r="I22" i="1"/>
  <c r="I23" i="1"/>
  <c r="I24" i="1"/>
  <c r="I25" i="1"/>
  <c r="I26" i="1"/>
  <c r="I27" i="1"/>
  <c r="I29" i="1"/>
  <c r="I30" i="1"/>
  <c r="I31" i="1"/>
  <c r="I33" i="1"/>
  <c r="I34" i="1"/>
  <c r="I35" i="1"/>
  <c r="I16" i="1"/>
  <c r="C15" i="1"/>
  <c r="D15" i="1"/>
  <c r="E15" i="1"/>
  <c r="F15" i="1"/>
  <c r="G15" i="1"/>
  <c r="H15" i="1"/>
  <c r="K14" i="1" l="1"/>
  <c r="U25" i="1"/>
  <c r="Q14" i="1"/>
  <c r="S14" i="1"/>
  <c r="O14" i="1"/>
  <c r="R14" i="1"/>
  <c r="P14" i="1"/>
  <c r="N14" i="1"/>
  <c r="M28" i="1"/>
  <c r="U32" i="1"/>
  <c r="I28" i="1"/>
  <c r="I32" i="1"/>
  <c r="M32" i="1"/>
  <c r="M15" i="1"/>
  <c r="L14" i="1"/>
  <c r="T15" i="1"/>
  <c r="T14" i="1" s="1"/>
  <c r="U28" i="1"/>
  <c r="I15" i="1"/>
  <c r="J15" i="1"/>
  <c r="J14" i="1" s="1"/>
  <c r="U15" i="1"/>
  <c r="U14" i="1" l="1"/>
  <c r="I14" i="1"/>
  <c r="M14" i="1"/>
  <c r="U70" i="1"/>
  <c r="U69" i="1"/>
  <c r="L69" i="1"/>
  <c r="U68" i="1"/>
  <c r="T67" i="1"/>
  <c r="S67" i="1"/>
  <c r="R67" i="1"/>
  <c r="Q67" i="1"/>
  <c r="P67" i="1"/>
  <c r="O67" i="1"/>
  <c r="U64" i="1"/>
  <c r="U63" i="1"/>
  <c r="I63" i="1"/>
  <c r="U62" i="1"/>
  <c r="U61" i="1"/>
  <c r="U60" i="1"/>
  <c r="U59" i="1"/>
  <c r="L59" i="1"/>
  <c r="V58" i="1"/>
  <c r="T58" i="1"/>
  <c r="S58" i="1"/>
  <c r="R58" i="1"/>
  <c r="Q58" i="1"/>
  <c r="P58" i="1"/>
  <c r="O58" i="1"/>
  <c r="N58" i="1"/>
  <c r="K58" i="1"/>
  <c r="U57" i="1"/>
  <c r="L57" i="1"/>
  <c r="U56" i="1"/>
  <c r="U55" i="1"/>
  <c r="U54" i="1"/>
  <c r="L54" i="1"/>
  <c r="U53" i="1"/>
  <c r="L53" i="1"/>
  <c r="V52" i="1"/>
  <c r="T52" i="1"/>
  <c r="S52" i="1"/>
  <c r="R52" i="1"/>
  <c r="Q52" i="1"/>
  <c r="P52" i="1"/>
  <c r="O52" i="1"/>
  <c r="N52" i="1"/>
  <c r="K52" i="1"/>
  <c r="U51" i="1"/>
  <c r="L51" i="1"/>
  <c r="U50" i="1"/>
  <c r="U49" i="1"/>
  <c r="U48" i="1"/>
  <c r="L48" i="1"/>
  <c r="U47" i="1"/>
  <c r="I47" i="1"/>
  <c r="V46" i="1"/>
  <c r="T46" i="1"/>
  <c r="S46" i="1"/>
  <c r="R46" i="1"/>
  <c r="Q46" i="1"/>
  <c r="P46" i="1"/>
  <c r="O46" i="1"/>
  <c r="K46" i="1"/>
  <c r="T45" i="1"/>
  <c r="S45" i="1"/>
  <c r="R45" i="1"/>
  <c r="Q45" i="1"/>
  <c r="P45" i="1"/>
  <c r="O45" i="1"/>
  <c r="H44" i="1"/>
  <c r="G44" i="1"/>
  <c r="F44" i="1"/>
  <c r="E44" i="1"/>
  <c r="D44" i="1"/>
  <c r="C44" i="1"/>
  <c r="U43" i="1"/>
  <c r="I43" i="1"/>
  <c r="U42" i="1"/>
  <c r="I42" i="1"/>
  <c r="U41" i="1"/>
  <c r="I41" i="1"/>
  <c r="U40" i="1"/>
  <c r="I40" i="1"/>
  <c r="U39" i="1"/>
  <c r="I39" i="1"/>
  <c r="U38" i="1"/>
  <c r="I38" i="1"/>
  <c r="I37" i="1" s="1"/>
  <c r="T37" i="1"/>
  <c r="S37" i="1"/>
  <c r="R37" i="1"/>
  <c r="Q37" i="1"/>
  <c r="P37" i="1"/>
  <c r="O37" i="1"/>
  <c r="N37" i="1"/>
  <c r="M37" i="1"/>
  <c r="L37" i="1"/>
  <c r="K37" i="1"/>
  <c r="J37" i="1"/>
  <c r="J36" i="1" s="1"/>
  <c r="H37" i="1"/>
  <c r="H36" i="1" s="1"/>
  <c r="G37" i="1"/>
  <c r="F37" i="1"/>
  <c r="F36" i="1" s="1"/>
  <c r="E37" i="1"/>
  <c r="D37" i="1"/>
  <c r="C37" i="1"/>
  <c r="E36" i="1" l="1"/>
  <c r="U45" i="1"/>
  <c r="Q66" i="1"/>
  <c r="S66" i="1"/>
  <c r="T66" i="1"/>
  <c r="P66" i="1"/>
  <c r="R66" i="1"/>
  <c r="O66" i="1"/>
  <c r="U67" i="1"/>
  <c r="I48" i="1"/>
  <c r="L45" i="1"/>
  <c r="M48" i="1"/>
  <c r="I59" i="1"/>
  <c r="M59" i="1"/>
  <c r="M58" i="1" s="1"/>
  <c r="I53" i="1"/>
  <c r="M53" i="1"/>
  <c r="I54" i="1"/>
  <c r="M54" i="1"/>
  <c r="J13" i="1"/>
  <c r="U46" i="1"/>
  <c r="Q44" i="1"/>
  <c r="Q13" i="1" s="1"/>
  <c r="S44" i="1"/>
  <c r="T44" i="1"/>
  <c r="T13" i="1" s="1"/>
  <c r="N44" i="1"/>
  <c r="L52" i="1"/>
  <c r="I52" i="1" s="1"/>
  <c r="U58" i="1"/>
  <c r="R44" i="1"/>
  <c r="R36" i="1" s="1"/>
  <c r="C36" i="1"/>
  <c r="L58" i="1"/>
  <c r="I58" i="1" s="1"/>
  <c r="U52" i="1"/>
  <c r="Q36" i="1"/>
  <c r="U37" i="1"/>
  <c r="U66" i="1" s="1"/>
  <c r="D36" i="1"/>
  <c r="G36" i="1"/>
  <c r="P44" i="1"/>
  <c r="P36" i="1" s="1"/>
  <c r="V44" i="1"/>
  <c r="K44" i="1"/>
  <c r="K13" i="1" s="1"/>
  <c r="O44" i="1"/>
  <c r="O13" i="1" s="1"/>
  <c r="L46" i="1"/>
  <c r="U71" i="1" l="1"/>
  <c r="L66" i="1"/>
  <c r="I45" i="1"/>
  <c r="R13" i="1"/>
  <c r="M45" i="1"/>
  <c r="M13" i="1" s="1"/>
  <c r="M46" i="1"/>
  <c r="T36" i="1"/>
  <c r="S36" i="1"/>
  <c r="S13" i="1"/>
  <c r="M52" i="1"/>
  <c r="P13" i="1"/>
  <c r="N36" i="1"/>
  <c r="N13" i="1"/>
  <c r="L44" i="1"/>
  <c r="O36" i="1"/>
  <c r="U44" i="1"/>
  <c r="K36" i="1"/>
  <c r="I44" i="1"/>
  <c r="I13" i="1" s="1"/>
  <c r="I46" i="1"/>
  <c r="U13" i="1" l="1"/>
  <c r="U36" i="1"/>
  <c r="L36" i="1"/>
  <c r="I36" i="1" s="1"/>
  <c r="L13" i="1"/>
  <c r="M44" i="1"/>
  <c r="M36" i="1" s="1"/>
</calcChain>
</file>

<file path=xl/sharedStrings.xml><?xml version="1.0" encoding="utf-8"?>
<sst xmlns="http://schemas.openxmlformats.org/spreadsheetml/2006/main" count="212" uniqueCount="145">
  <si>
    <t>Индекс</t>
  </si>
  <si>
    <t>Итого</t>
  </si>
  <si>
    <t>1 курс</t>
  </si>
  <si>
    <t>2 курс</t>
  </si>
  <si>
    <t>3 курс</t>
  </si>
  <si>
    <t>Максимальная</t>
  </si>
  <si>
    <t>Обязательная</t>
  </si>
  <si>
    <t>Семестр 1</t>
  </si>
  <si>
    <t>Семестр 2</t>
  </si>
  <si>
    <t>Семестр 3</t>
  </si>
  <si>
    <t>Семестр 4</t>
  </si>
  <si>
    <t>Семестр 5</t>
  </si>
  <si>
    <t>Семестр 6</t>
  </si>
  <si>
    <t>Всего</t>
  </si>
  <si>
    <t>в том числе</t>
  </si>
  <si>
    <t>17 недель</t>
  </si>
  <si>
    <t xml:space="preserve">   23 недели  1 нед. пром. аттест</t>
  </si>
  <si>
    <t xml:space="preserve">  17  недель</t>
  </si>
  <si>
    <t xml:space="preserve"> 21  неделя   3 недели пром. аттест </t>
  </si>
  <si>
    <t xml:space="preserve">   17 недель</t>
  </si>
  <si>
    <t xml:space="preserve">   21 недели 1 неделя пром. аттест.2 недели ГИА</t>
  </si>
  <si>
    <t>Теор. обучение</t>
  </si>
  <si>
    <t>Лаб. и пр. занятия</t>
  </si>
  <si>
    <t>Обяз. часть</t>
  </si>
  <si>
    <t>Вар. часть</t>
  </si>
  <si>
    <t>1</t>
  </si>
  <si>
    <t>2</t>
  </si>
  <si>
    <t>3</t>
  </si>
  <si>
    <t>4</t>
  </si>
  <si>
    <t>5</t>
  </si>
  <si>
    <t>7</t>
  </si>
  <si>
    <t>8</t>
  </si>
  <si>
    <t>12</t>
  </si>
  <si>
    <t>Итого час/нед (с учетом консультаций в период обучения по циклам)</t>
  </si>
  <si>
    <t>36</t>
  </si>
  <si>
    <t>Всего по циклам</t>
  </si>
  <si>
    <t>ОБЩЕОБРАЗОВАТЕЛЬНЫЙ ЦИКЛ</t>
  </si>
  <si>
    <t xml:space="preserve">Русский язык </t>
  </si>
  <si>
    <t>Литература</t>
  </si>
  <si>
    <t>Иностранный язык</t>
  </si>
  <si>
    <t>История</t>
  </si>
  <si>
    <t>Физическая культура</t>
  </si>
  <si>
    <t>Астрономия</t>
  </si>
  <si>
    <t>Химия</t>
  </si>
  <si>
    <t>Обществознание</t>
  </si>
  <si>
    <t>Биология</t>
  </si>
  <si>
    <t>География</t>
  </si>
  <si>
    <t>Экология</t>
  </si>
  <si>
    <t>Информатика</t>
  </si>
  <si>
    <t>Основы финансовой грамотности</t>
  </si>
  <si>
    <t>История родного края</t>
  </si>
  <si>
    <t>ПП</t>
  </si>
  <si>
    <t>ПРОФЕССИОНАЛЬНАЯ ПОДГОТОВКА</t>
  </si>
  <si>
    <t>ОП</t>
  </si>
  <si>
    <t>Общепрофессиональный цикл</t>
  </si>
  <si>
    <t>ОП.01</t>
  </si>
  <si>
    <t>Техническое черчение</t>
  </si>
  <si>
    <t>ОП.02</t>
  </si>
  <si>
    <t>Электротехника</t>
  </si>
  <si>
    <t>ОП.03</t>
  </si>
  <si>
    <t>Основы технической механики и слесарных работ</t>
  </si>
  <si>
    <t>ОП.04</t>
  </si>
  <si>
    <t>Материаловедение</t>
  </si>
  <si>
    <t>ОП.05</t>
  </si>
  <si>
    <t>Охрана труда</t>
  </si>
  <si>
    <t>ОП.06</t>
  </si>
  <si>
    <t>ПМ</t>
  </si>
  <si>
    <t>Профессиональный учебный цикл. (Профессиональные модули)</t>
  </si>
  <si>
    <t>ПМ.01</t>
  </si>
  <si>
    <t>Сборка, монтаж, регулировка и ремонт узлов и механизмов оборудования, агрегатов, машин, станков и другого электрооборудования промышленных организаций</t>
  </si>
  <si>
    <t>МДК.01.01</t>
  </si>
  <si>
    <t>Основы слесарно-сборочных и электромонтажных работ</t>
  </si>
  <si>
    <t>МДК.01.02</t>
  </si>
  <si>
    <t xml:space="preserve"> Организация работ по сборке, монтажу и ремонту электрооборудования промышленных организаций
</t>
  </si>
  <si>
    <t>УП.01.01</t>
  </si>
  <si>
    <t>Учебная практика</t>
  </si>
  <si>
    <t>час</t>
  </si>
  <si>
    <t>нед</t>
  </si>
  <si>
    <t>ПП.01.01</t>
  </si>
  <si>
    <t>Производственная практика</t>
  </si>
  <si>
    <t>ПМ.1.ЭК</t>
  </si>
  <si>
    <t>Экзамен квалификационный</t>
  </si>
  <si>
    <t>ПМ.02</t>
  </si>
  <si>
    <t>Проверка и наладка электрооборудования</t>
  </si>
  <si>
    <t>МДК.02.01</t>
  </si>
  <si>
    <t>Организация и технология проверки электрооборудования</t>
  </si>
  <si>
    <t>МДК.02.02</t>
  </si>
  <si>
    <t>Контрольно-измерительные приборы</t>
  </si>
  <si>
    <t>УП.02.01</t>
  </si>
  <si>
    <t>ПП.02.01</t>
  </si>
  <si>
    <t>ПМ.2.ЭК</t>
  </si>
  <si>
    <t>ПМ.03</t>
  </si>
  <si>
    <t>Устранение и предупреждение аварий и неполадок электрооборудования</t>
  </si>
  <si>
    <t>МДК.03.01</t>
  </si>
  <si>
    <t>Организация технического обслуживания электрооборудования промышленных организаций</t>
  </si>
  <si>
    <t>УП.03.01</t>
  </si>
  <si>
    <t>ПП.03.01</t>
  </si>
  <si>
    <t>ПМ.3.ЭК</t>
  </si>
  <si>
    <t>ФК</t>
  </si>
  <si>
    <t>Производственная  практика</t>
  </si>
  <si>
    <t>Государственная (итоговая) аттестация</t>
  </si>
  <si>
    <t xml:space="preserve">КОНСУЛЬТАЦИИ </t>
  </si>
  <si>
    <t>Контрольных работ (итоговые письм. классные)</t>
  </si>
  <si>
    <t>Контрольных работ (домашние)</t>
  </si>
  <si>
    <t xml:space="preserve">Математика </t>
  </si>
  <si>
    <t>Наименование циклов, разделов,_x000D_
дисциплин, профессиональных модулей, МДК, практик</t>
  </si>
  <si>
    <t>Формы промежуточной аттестации           по семестрам</t>
  </si>
  <si>
    <t>Самостоятельная, внеаудиторная  (1026)</t>
  </si>
  <si>
    <t>Базовые УД</t>
  </si>
  <si>
    <t>Обязательные учебные дисциплины</t>
  </si>
  <si>
    <t>ОУД.01</t>
  </si>
  <si>
    <t>д/з</t>
  </si>
  <si>
    <t>Э</t>
  </si>
  <si>
    <t>ОУД.02</t>
  </si>
  <si>
    <t>ОУД.03</t>
  </si>
  <si>
    <t>ОУД.04</t>
  </si>
  <si>
    <t>ОУД.05</t>
  </si>
  <si>
    <t>ОУД.06</t>
  </si>
  <si>
    <t>Основы безопасности жизнедеятельности</t>
  </si>
  <si>
    <t>ОУД.07</t>
  </si>
  <si>
    <t>ОУД.08</t>
  </si>
  <si>
    <t>ОУД.09</t>
  </si>
  <si>
    <t>ОУД.10</t>
  </si>
  <si>
    <t>ОУД.11</t>
  </si>
  <si>
    <t>ОУД.12</t>
  </si>
  <si>
    <t>Профильные УД</t>
  </si>
  <si>
    <t>ОУД.13</t>
  </si>
  <si>
    <t>ОУД.14</t>
  </si>
  <si>
    <t>ОУД.15</t>
  </si>
  <si>
    <t xml:space="preserve">Физика </t>
  </si>
  <si>
    <t>ДОПОЛНИТЕЛЬНЫЕ</t>
  </si>
  <si>
    <t>ОУД.16</t>
  </si>
  <si>
    <t>ОУД.17</t>
  </si>
  <si>
    <t>Экология моего края</t>
  </si>
  <si>
    <t>ОУД.18</t>
  </si>
  <si>
    <t xml:space="preserve">Промежуточная аттестация </t>
  </si>
  <si>
    <t>МДК</t>
  </si>
  <si>
    <t>Итого:</t>
  </si>
  <si>
    <t>Дисциплин и МДК</t>
  </si>
  <si>
    <t xml:space="preserve">Экзаменов (в т. ч. экзаменов (квалификационных)) </t>
  </si>
  <si>
    <t xml:space="preserve">Дифф. зачетов </t>
  </si>
  <si>
    <t>Зачётов</t>
  </si>
  <si>
    <t xml:space="preserve">Безопасность жизнедеятельности </t>
  </si>
  <si>
    <r>
      <t xml:space="preserve">                      </t>
    </r>
    <r>
      <rPr>
        <sz val="9"/>
        <color rgb="FF000000"/>
        <rFont val="Times New Roman"/>
        <family val="1"/>
        <charset val="204"/>
      </rPr>
      <t xml:space="preserve">  Учебный план                                                                                                                                                                             
                                          13.01.10 Электромонтёр по ремонту и обслуживанию электрооборудования</t>
    </r>
    <r>
      <rPr>
        <sz val="9"/>
        <color rgb="FF000000"/>
        <rFont val="Tahoma"/>
        <family val="2"/>
        <charset val="204"/>
      </rPr>
      <t xml:space="preserve">
                                                                                                                                                                                 </t>
    </r>
  </si>
  <si>
    <t xml:space="preserve">Учебной и производственной практики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</si>
</sst>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8"/>
      <color rgb="FF000000"/>
      <name val="Tahoma"/>
      <charset val="1"/>
    </font>
    <font>
      <b/>
      <sz val="9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rgb="FF000000"/>
      <name val="Tahoma"/>
      <family val="2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color indexed="8"/>
      <name val="Tahoma"/>
      <family val="2"/>
      <charset val="204"/>
    </font>
    <font>
      <b/>
      <sz val="9"/>
      <color rgb="FFFF0000"/>
      <name val="Times New Roman"/>
      <family val="1"/>
      <charset val="204"/>
    </font>
  </fonts>
  <fills count="20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0C0C0"/>
        <bgColor rgb="FFCCCCFF"/>
      </patternFill>
    </fill>
    <fill>
      <patternFill patternType="solid">
        <fgColor rgb="FF800080"/>
        <bgColor rgb="FF800080"/>
      </patternFill>
    </fill>
    <fill>
      <patternFill patternType="solid">
        <fgColor rgb="FFCCFFCC"/>
        <bgColor rgb="FFCCFFFF"/>
      </patternFill>
    </fill>
    <fill>
      <patternFill patternType="solid">
        <fgColor rgb="FFFFFF00"/>
        <bgColor rgb="FFFFFF00"/>
      </patternFill>
    </fill>
    <fill>
      <patternFill patternType="solid">
        <fgColor theme="5" tint="0.59999389629810485"/>
        <bgColor rgb="FF008080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rgb="FF800080"/>
      </patternFill>
    </fill>
    <fill>
      <patternFill patternType="solid">
        <fgColor theme="0"/>
        <bgColor rgb="FFCCCCFF"/>
      </patternFill>
    </fill>
    <fill>
      <patternFill patternType="solid">
        <fgColor theme="0"/>
        <bgColor rgb="FFFFFFCC"/>
      </patternFill>
    </fill>
    <fill>
      <patternFill patternType="solid">
        <fgColor theme="5" tint="0.59999389629810485"/>
        <bgColor rgb="FF800080"/>
      </patternFill>
    </fill>
    <fill>
      <patternFill patternType="solid">
        <fgColor theme="5" tint="0.59999389629810485"/>
        <bgColor rgb="FFFFFFCC"/>
      </patternFill>
    </fill>
    <fill>
      <patternFill patternType="solid">
        <fgColor theme="5" tint="0.59999389629810485"/>
        <bgColor rgb="FFFFCC00"/>
      </patternFill>
    </fill>
    <fill>
      <patternFill patternType="solid">
        <fgColor theme="0"/>
        <bgColor rgb="FFCC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</fills>
  <borders count="7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361">
    <xf numFmtId="0" fontId="0" fillId="0" borderId="0" xfId="0"/>
    <xf numFmtId="0" fontId="0" fillId="0" borderId="0" xfId="0" applyFont="1"/>
    <xf numFmtId="0" fontId="1" fillId="0" borderId="15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3" fillId="0" borderId="21" xfId="0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9" borderId="2" xfId="0" applyFont="1" applyFill="1" applyBorder="1" applyAlignment="1">
      <alignment horizontal="center" vertical="center"/>
    </xf>
    <xf numFmtId="0" fontId="3" fillId="8" borderId="19" xfId="0" applyFont="1" applyFill="1" applyBorder="1" applyAlignment="1" applyProtection="1">
      <alignment horizontal="center" vertical="center"/>
      <protection locked="0"/>
    </xf>
    <xf numFmtId="0" fontId="3" fillId="0" borderId="1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>
      <alignment horizontal="center" vertical="center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9" borderId="5" xfId="0" applyFont="1" applyFill="1" applyBorder="1" applyAlignment="1">
      <alignment horizontal="center" vertical="center"/>
    </xf>
    <xf numFmtId="0" fontId="3" fillId="8" borderId="44" xfId="0" applyFont="1" applyFill="1" applyBorder="1" applyAlignment="1" applyProtection="1">
      <alignment horizontal="center" vertical="center"/>
      <protection locked="0"/>
    </xf>
    <xf numFmtId="0" fontId="3" fillId="0" borderId="4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8" xfId="0" applyFont="1" applyBorder="1" applyAlignment="1" applyProtection="1">
      <alignment horizontal="left" vertical="center" wrapText="1"/>
      <protection locked="0"/>
    </xf>
    <xf numFmtId="0" fontId="3" fillId="0" borderId="53" xfId="0" applyFont="1" applyBorder="1" applyAlignment="1">
      <alignment horizontal="center" vertical="center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0" borderId="61" xfId="0" applyFont="1" applyBorder="1" applyAlignment="1" applyProtection="1">
      <alignment horizontal="center" vertical="center"/>
      <protection locked="0"/>
    </xf>
    <xf numFmtId="0" fontId="3" fillId="0" borderId="53" xfId="0" applyFont="1" applyBorder="1" applyAlignment="1" applyProtection="1">
      <alignment horizontal="center" vertical="center"/>
      <protection locked="0"/>
    </xf>
    <xf numFmtId="0" fontId="3" fillId="8" borderId="41" xfId="0" applyFont="1" applyFill="1" applyBorder="1" applyAlignment="1" applyProtection="1">
      <alignment horizontal="center" vertical="center"/>
      <protection locked="0"/>
    </xf>
    <xf numFmtId="0" fontId="3" fillId="0" borderId="41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4" xfId="0" applyFont="1" applyBorder="1" applyAlignment="1" applyProtection="1">
      <alignment horizontal="left" vertical="center" wrapText="1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3" fillId="0" borderId="62" xfId="0" applyFont="1" applyBorder="1" applyAlignment="1" applyProtection="1">
      <alignment horizontal="center" vertical="center"/>
      <protection locked="0"/>
    </xf>
    <xf numFmtId="0" fontId="3" fillId="0" borderId="54" xfId="0" applyFont="1" applyBorder="1" applyAlignment="1" applyProtection="1">
      <alignment horizontal="center" vertical="center"/>
      <protection locked="0"/>
    </xf>
    <xf numFmtId="0" fontId="3" fillId="8" borderId="45" xfId="0" applyFont="1" applyFill="1" applyBorder="1" applyAlignment="1" applyProtection="1">
      <alignment horizontal="center" vertical="center"/>
      <protection locked="0"/>
    </xf>
    <xf numFmtId="0" fontId="3" fillId="0" borderId="45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47" xfId="0" applyFont="1" applyBorder="1" applyAlignment="1" applyProtection="1">
      <alignment horizontal="left" vertical="center" wrapText="1"/>
      <protection locked="0"/>
    </xf>
    <xf numFmtId="0" fontId="1" fillId="10" borderId="15" xfId="0" applyFont="1" applyFill="1" applyBorder="1" applyAlignment="1">
      <alignment horizontal="left" vertical="center" wrapText="1"/>
    </xf>
    <xf numFmtId="0" fontId="3" fillId="0" borderId="52" xfId="0" applyFont="1" applyBorder="1" applyAlignment="1">
      <alignment horizontal="center" vertical="center"/>
    </xf>
    <xf numFmtId="0" fontId="3" fillId="9" borderId="33" xfId="0" applyFont="1" applyFill="1" applyBorder="1" applyAlignment="1">
      <alignment horizontal="center" vertical="center"/>
    </xf>
    <xf numFmtId="0" fontId="3" fillId="0" borderId="48" xfId="0" applyFont="1" applyBorder="1" applyAlignment="1" applyProtection="1">
      <alignment horizontal="center" vertical="center"/>
      <protection locked="0"/>
    </xf>
    <xf numFmtId="0" fontId="3" fillId="8" borderId="30" xfId="0" applyFont="1" applyFill="1" applyBorder="1" applyAlignment="1" applyProtection="1">
      <alignment horizontal="center" vertical="center"/>
      <protection locked="0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49" xfId="0" applyFont="1" applyBorder="1" applyAlignment="1" applyProtection="1">
      <alignment horizontal="left" vertical="center" wrapText="1"/>
      <protection locked="0"/>
    </xf>
    <xf numFmtId="0" fontId="3" fillId="0" borderId="21" xfId="0" applyFont="1" applyBorder="1" applyAlignment="1">
      <alignment horizontal="center"/>
    </xf>
    <xf numFmtId="0" fontId="4" fillId="0" borderId="21" xfId="0" applyFont="1" applyBorder="1" applyAlignment="1" applyProtection="1">
      <alignment horizontal="left" vertical="center" wrapText="1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8" borderId="45" xfId="0" applyFont="1" applyFill="1" applyBorder="1" applyAlignment="1" applyProtection="1">
      <alignment horizontal="center"/>
      <protection locked="0"/>
    </xf>
    <xf numFmtId="0" fontId="2" fillId="0" borderId="45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/>
    </xf>
    <xf numFmtId="0" fontId="3" fillId="0" borderId="40" xfId="0" applyFont="1" applyBorder="1" applyAlignment="1" applyProtection="1">
      <alignment horizontal="left" wrapText="1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3" fillId="8" borderId="19" xfId="0" applyFont="1" applyFill="1" applyBorder="1" applyAlignment="1" applyProtection="1">
      <alignment horizontal="center"/>
      <protection locked="0"/>
    </xf>
    <xf numFmtId="0" fontId="3" fillId="0" borderId="19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57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left" vertical="center" wrapText="1"/>
      <protection locked="0"/>
    </xf>
    <xf numFmtId="0" fontId="3" fillId="10" borderId="15" xfId="0" applyFont="1" applyFill="1" applyBorder="1" applyAlignment="1" applyProtection="1">
      <alignment horizontal="left" vertical="center" wrapText="1"/>
      <protection locked="0"/>
    </xf>
    <xf numFmtId="0" fontId="3" fillId="10" borderId="27" xfId="0" applyFont="1" applyFill="1" applyBorder="1" applyAlignment="1" applyProtection="1">
      <alignment horizontal="center" vertical="center"/>
      <protection locked="0"/>
    </xf>
    <xf numFmtId="0" fontId="3" fillId="10" borderId="10" xfId="0" applyFont="1" applyFill="1" applyBorder="1" applyAlignment="1" applyProtection="1">
      <alignment horizontal="center" vertical="center"/>
      <protection locked="0"/>
    </xf>
    <xf numFmtId="0" fontId="3" fillId="10" borderId="29" xfId="0" applyFont="1" applyFill="1" applyBorder="1" applyAlignment="1" applyProtection="1">
      <alignment horizontal="center" vertical="center"/>
      <protection locked="0"/>
    </xf>
    <xf numFmtId="0" fontId="3" fillId="10" borderId="12" xfId="0" applyFont="1" applyFill="1" applyBorder="1" applyAlignment="1" applyProtection="1">
      <alignment horizontal="center" vertical="center"/>
      <protection locked="0"/>
    </xf>
    <xf numFmtId="0" fontId="3" fillId="10" borderId="15" xfId="0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horizontal="left" vertical="center" wrapText="1"/>
    </xf>
    <xf numFmtId="0" fontId="2" fillId="10" borderId="15" xfId="0" applyFont="1" applyFill="1" applyBorder="1" applyAlignment="1">
      <alignment horizontal="center" vertical="center"/>
    </xf>
    <xf numFmtId="0" fontId="1" fillId="10" borderId="15" xfId="0" applyFont="1" applyFill="1" applyBorder="1" applyAlignment="1">
      <alignment horizontal="left" vertical="center"/>
    </xf>
    <xf numFmtId="0" fontId="2" fillId="10" borderId="43" xfId="0" applyFont="1" applyFill="1" applyBorder="1" applyAlignment="1" applyProtection="1">
      <alignment horizontal="left" vertical="center" wrapText="1"/>
      <protection locked="0"/>
    </xf>
    <xf numFmtId="0" fontId="3" fillId="10" borderId="11" xfId="0" applyFont="1" applyFill="1" applyBorder="1" applyAlignment="1" applyProtection="1">
      <alignment horizontal="center" vertical="center"/>
      <protection locked="0"/>
    </xf>
    <xf numFmtId="0" fontId="3" fillId="8" borderId="47" xfId="0" applyFont="1" applyFill="1" applyBorder="1" applyAlignment="1" applyProtection="1">
      <alignment horizontal="center" vertical="center"/>
      <protection locked="0"/>
    </xf>
    <xf numFmtId="0" fontId="3" fillId="8" borderId="40" xfId="0" applyFont="1" applyFill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left" vertical="center" wrapText="1"/>
      <protection locked="0"/>
    </xf>
    <xf numFmtId="0" fontId="3" fillId="9" borderId="19" xfId="0" applyFont="1" applyFill="1" applyBorder="1" applyAlignment="1">
      <alignment horizontal="center" vertical="center"/>
    </xf>
    <xf numFmtId="0" fontId="3" fillId="0" borderId="20" xfId="0" applyFont="1" applyBorder="1" applyAlignment="1" applyProtection="1">
      <alignment horizontal="left" vertical="center" wrapText="1"/>
      <protection locked="0"/>
    </xf>
    <xf numFmtId="0" fontId="3" fillId="0" borderId="19" xfId="0" applyFont="1" applyBorder="1" applyAlignment="1" applyProtection="1">
      <alignment horizontal="left" vertical="center" wrapText="1"/>
      <protection locked="0"/>
    </xf>
    <xf numFmtId="0" fontId="3" fillId="0" borderId="4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3" fillId="0" borderId="64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65" xfId="0" applyFont="1" applyBorder="1" applyAlignment="1" applyProtection="1">
      <alignment horizontal="center" vertical="center"/>
      <protection locked="0"/>
    </xf>
    <xf numFmtId="0" fontId="3" fillId="0" borderId="55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>
      <alignment horizontal="center"/>
    </xf>
    <xf numFmtId="0" fontId="2" fillId="0" borderId="51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3" fillId="0" borderId="40" xfId="0" applyFont="1" applyBorder="1" applyAlignment="1" applyProtection="1">
      <alignment horizontal="center" vertical="center"/>
      <protection locked="0"/>
    </xf>
    <xf numFmtId="0" fontId="2" fillId="10" borderId="8" xfId="0" applyFont="1" applyFill="1" applyBorder="1" applyAlignment="1">
      <alignment horizontal="left" vertical="center" wrapText="1"/>
    </xf>
    <xf numFmtId="0" fontId="6" fillId="0" borderId="0" xfId="0" applyFont="1"/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6" fillId="3" borderId="2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left" vertical="center"/>
    </xf>
    <xf numFmtId="0" fontId="2" fillId="3" borderId="1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0" borderId="0" xfId="0" applyFont="1"/>
    <xf numFmtId="0" fontId="3" fillId="14" borderId="8" xfId="0" applyFont="1" applyFill="1" applyBorder="1" applyAlignment="1">
      <alignment horizontal="center" vertical="center"/>
    </xf>
    <xf numFmtId="0" fontId="2" fillId="14" borderId="7" xfId="0" applyFont="1" applyFill="1" applyBorder="1" applyAlignment="1">
      <alignment horizontal="center" vertical="center"/>
    </xf>
    <xf numFmtId="0" fontId="6" fillId="15" borderId="9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7" fillId="0" borderId="0" xfId="0" applyFont="1" applyFill="1"/>
    <xf numFmtId="0" fontId="3" fillId="2" borderId="13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3" fillId="2" borderId="63" xfId="0" applyFont="1" applyFill="1" applyBorder="1" applyAlignment="1">
      <alignment horizontal="center" vertical="center"/>
    </xf>
    <xf numFmtId="0" fontId="2" fillId="4" borderId="2" xfId="0" applyFont="1" applyFill="1" applyBorder="1" applyAlignment="1" applyProtection="1">
      <alignment horizontal="center" vertical="center"/>
      <protection locked="0"/>
    </xf>
    <xf numFmtId="0" fontId="6" fillId="4" borderId="1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2" fillId="15" borderId="11" xfId="0" applyFont="1" applyFill="1" applyBorder="1" applyAlignment="1">
      <alignment horizontal="center" vertical="center"/>
    </xf>
    <xf numFmtId="0" fontId="6" fillId="15" borderId="12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/>
    </xf>
    <xf numFmtId="0" fontId="3" fillId="2" borderId="64" xfId="0" applyFont="1" applyFill="1" applyBorder="1" applyAlignment="1">
      <alignment horizontal="center" vertical="center"/>
    </xf>
    <xf numFmtId="0" fontId="6" fillId="2" borderId="54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6" fillId="15" borderId="16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2" fillId="11" borderId="2" xfId="0" applyFont="1" applyFill="1" applyBorder="1" applyAlignment="1" applyProtection="1">
      <alignment horizontal="center" vertical="center"/>
      <protection locked="0"/>
    </xf>
    <xf numFmtId="0" fontId="6" fillId="11" borderId="19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48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2" fillId="3" borderId="50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left" vertical="center" wrapText="1"/>
    </xf>
    <xf numFmtId="0" fontId="2" fillId="3" borderId="26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3" fillId="13" borderId="2" xfId="0" applyFont="1" applyFill="1" applyBorder="1" applyAlignment="1">
      <alignment horizontal="center" vertical="center"/>
    </xf>
    <xf numFmtId="0" fontId="3" fillId="17" borderId="4" xfId="0" applyFont="1" applyFill="1" applyBorder="1" applyAlignment="1" applyProtection="1">
      <alignment horizontal="left" vertical="center" wrapText="1"/>
      <protection locked="0"/>
    </xf>
    <xf numFmtId="0" fontId="3" fillId="17" borderId="13" xfId="0" applyFont="1" applyFill="1" applyBorder="1" applyAlignment="1" applyProtection="1">
      <alignment horizontal="center" vertical="center"/>
      <protection locked="0"/>
    </xf>
    <xf numFmtId="0" fontId="3" fillId="17" borderId="2" xfId="0" applyFont="1" applyFill="1" applyBorder="1" applyAlignment="1" applyProtection="1">
      <alignment horizontal="center" vertical="center"/>
      <protection locked="0"/>
    </xf>
    <xf numFmtId="0" fontId="3" fillId="17" borderId="14" xfId="0" applyFont="1" applyFill="1" applyBorder="1" applyAlignment="1" applyProtection="1">
      <alignment horizontal="center" vertical="center"/>
      <protection locked="0"/>
    </xf>
    <xf numFmtId="0" fontId="3" fillId="12" borderId="19" xfId="0" applyFont="1" applyFill="1" applyBorder="1" applyAlignment="1">
      <alignment horizontal="center" vertical="center"/>
    </xf>
    <xf numFmtId="0" fontId="3" fillId="17" borderId="18" xfId="0" applyFont="1" applyFill="1" applyBorder="1" applyAlignment="1" applyProtection="1">
      <alignment horizontal="center" vertical="center"/>
      <protection locked="0"/>
    </xf>
    <xf numFmtId="0" fontId="3" fillId="12" borderId="18" xfId="0" applyFont="1" applyFill="1" applyBorder="1" applyAlignment="1">
      <alignment horizontal="center" vertical="center"/>
    </xf>
    <xf numFmtId="0" fontId="3" fillId="12" borderId="2" xfId="0" applyFont="1" applyFill="1" applyBorder="1" applyAlignment="1">
      <alignment horizontal="center" vertical="center"/>
    </xf>
    <xf numFmtId="0" fontId="2" fillId="12" borderId="13" xfId="0" applyFont="1" applyFill="1" applyBorder="1" applyAlignment="1">
      <alignment horizontal="center" vertical="center"/>
    </xf>
    <xf numFmtId="0" fontId="3" fillId="12" borderId="13" xfId="0" applyFont="1" applyFill="1" applyBorder="1" applyAlignment="1">
      <alignment horizontal="center" vertical="center"/>
    </xf>
    <xf numFmtId="0" fontId="3" fillId="12" borderId="41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left" vertical="center" wrapText="1"/>
    </xf>
    <xf numFmtId="0" fontId="3" fillId="3" borderId="29" xfId="0" applyFont="1" applyFill="1" applyBorder="1" applyAlignment="1">
      <alignment horizontal="center" vertical="center"/>
    </xf>
    <xf numFmtId="0" fontId="3" fillId="3" borderId="43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29" xfId="0" applyFont="1" applyFill="1" applyBorder="1" applyAlignment="1" applyProtection="1">
      <alignment horizontal="left" vertical="center" wrapText="1"/>
      <protection locked="0"/>
    </xf>
    <xf numFmtId="0" fontId="3" fillId="12" borderId="24" xfId="0" applyFont="1" applyFill="1" applyBorder="1" applyAlignment="1">
      <alignment horizontal="center" vertical="center"/>
    </xf>
    <xf numFmtId="0" fontId="3" fillId="17" borderId="4" xfId="0" applyFont="1" applyFill="1" applyBorder="1" applyAlignment="1" applyProtection="1">
      <alignment horizontal="center" vertical="center"/>
      <protection locked="0"/>
    </xf>
    <xf numFmtId="0" fontId="3" fillId="17" borderId="19" xfId="0" applyFont="1" applyFill="1" applyBorder="1" applyAlignment="1" applyProtection="1">
      <alignment horizontal="center" vertical="center"/>
      <protection locked="0"/>
    </xf>
    <xf numFmtId="0" fontId="3" fillId="18" borderId="43" xfId="0" applyFont="1" applyFill="1" applyBorder="1" applyAlignment="1">
      <alignment horizontal="center" vertical="center" wrapText="1"/>
    </xf>
    <xf numFmtId="0" fontId="3" fillId="13" borderId="5" xfId="0" applyFont="1" applyFill="1" applyBorder="1" applyAlignment="1">
      <alignment horizontal="center" vertical="center"/>
    </xf>
    <xf numFmtId="0" fontId="3" fillId="17" borderId="39" xfId="0" applyFont="1" applyFill="1" applyBorder="1" applyAlignment="1" applyProtection="1">
      <alignment horizontal="left" vertical="top" wrapText="1"/>
      <protection locked="0"/>
    </xf>
    <xf numFmtId="0" fontId="3" fillId="17" borderId="20" xfId="0" applyFont="1" applyFill="1" applyBorder="1" applyAlignment="1" applyProtection="1">
      <alignment horizontal="center" vertical="center"/>
      <protection locked="0"/>
    </xf>
    <xf numFmtId="0" fontId="3" fillId="17" borderId="5" xfId="0" applyFont="1" applyFill="1" applyBorder="1" applyAlignment="1" applyProtection="1">
      <alignment horizontal="center" vertical="center"/>
      <protection locked="0"/>
    </xf>
    <xf numFmtId="0" fontId="3" fillId="17" borderId="39" xfId="0" applyFont="1" applyFill="1" applyBorder="1" applyAlignment="1" applyProtection="1">
      <alignment horizontal="center" vertical="center"/>
      <protection locked="0"/>
    </xf>
    <xf numFmtId="0" fontId="3" fillId="17" borderId="17" xfId="0" applyFont="1" applyFill="1" applyBorder="1" applyAlignment="1" applyProtection="1">
      <alignment horizontal="center" vertical="center"/>
      <protection locked="0"/>
    </xf>
    <xf numFmtId="0" fontId="3" fillId="12" borderId="34" xfId="0" applyFont="1" applyFill="1" applyBorder="1" applyAlignment="1">
      <alignment horizontal="center" vertical="center"/>
    </xf>
    <xf numFmtId="0" fontId="3" fillId="17" borderId="38" xfId="0" applyFont="1" applyFill="1" applyBorder="1" applyAlignment="1" applyProtection="1">
      <alignment horizontal="center" vertical="center"/>
      <protection locked="0"/>
    </xf>
    <xf numFmtId="0" fontId="3" fillId="17" borderId="44" xfId="0" applyFont="1" applyFill="1" applyBorder="1" applyAlignment="1" applyProtection="1">
      <alignment horizontal="center" vertical="center"/>
      <protection locked="0"/>
    </xf>
    <xf numFmtId="0" fontId="3" fillId="18" borderId="68" xfId="0" applyFont="1" applyFill="1" applyBorder="1" applyAlignment="1">
      <alignment horizontal="center" vertical="center" wrapText="1"/>
    </xf>
    <xf numFmtId="0" fontId="3" fillId="12" borderId="5" xfId="0" applyFont="1" applyFill="1" applyBorder="1" applyAlignment="1">
      <alignment horizontal="center" vertical="center"/>
    </xf>
    <xf numFmtId="0" fontId="3" fillId="17" borderId="34" xfId="0" applyFont="1" applyFill="1" applyBorder="1" applyAlignment="1" applyProtection="1">
      <alignment horizontal="center" vertical="center"/>
      <protection locked="0"/>
    </xf>
    <xf numFmtId="0" fontId="2" fillId="12" borderId="20" xfId="0" applyFont="1" applyFill="1" applyBorder="1" applyAlignment="1">
      <alignment horizontal="center" vertical="center"/>
    </xf>
    <xf numFmtId="0" fontId="3" fillId="6" borderId="64" xfId="0" applyFont="1" applyFill="1" applyBorder="1" applyAlignment="1">
      <alignment horizontal="center" vertical="center"/>
    </xf>
    <xf numFmtId="0" fontId="3" fillId="6" borderId="69" xfId="0" applyFont="1" applyFill="1" applyBorder="1" applyAlignment="1" applyProtection="1">
      <alignment horizontal="left" vertical="center" wrapText="1"/>
      <protection locked="0"/>
    </xf>
    <xf numFmtId="0" fontId="3" fillId="6" borderId="64" xfId="0" applyFont="1" applyFill="1" applyBorder="1" applyAlignment="1" applyProtection="1">
      <alignment horizontal="center" vertical="center"/>
      <protection locked="0"/>
    </xf>
    <xf numFmtId="0" fontId="3" fillId="6" borderId="56" xfId="0" applyFont="1" applyFill="1" applyBorder="1" applyAlignment="1" applyProtection="1">
      <alignment horizontal="center" vertical="center"/>
      <protection locked="0"/>
    </xf>
    <xf numFmtId="0" fontId="3" fillId="6" borderId="52" xfId="0" applyFont="1" applyFill="1" applyBorder="1" applyAlignment="1">
      <alignment horizontal="center" vertical="center"/>
    </xf>
    <xf numFmtId="0" fontId="3" fillId="6" borderId="67" xfId="0" applyFont="1" applyFill="1" applyBorder="1" applyAlignment="1" applyProtection="1">
      <alignment horizontal="center" vertical="center"/>
      <protection locked="0"/>
    </xf>
    <xf numFmtId="0" fontId="3" fillId="6" borderId="35" xfId="0" applyFont="1" applyFill="1" applyBorder="1" applyAlignment="1">
      <alignment horizontal="center" vertical="center"/>
    </xf>
    <xf numFmtId="0" fontId="3" fillId="6" borderId="43" xfId="0" applyFont="1" applyFill="1" applyBorder="1" applyAlignment="1">
      <alignment horizontal="center" vertical="center" wrapText="1"/>
    </xf>
    <xf numFmtId="0" fontId="3" fillId="6" borderId="56" xfId="0" applyFont="1" applyFill="1" applyBorder="1" applyAlignment="1">
      <alignment horizontal="center" vertical="center"/>
    </xf>
    <xf numFmtId="0" fontId="3" fillId="6" borderId="35" xfId="0" applyFont="1" applyFill="1" applyBorder="1" applyAlignment="1" applyProtection="1">
      <alignment horizontal="center" vertical="center"/>
      <protection locked="0"/>
    </xf>
    <xf numFmtId="0" fontId="2" fillId="6" borderId="64" xfId="0" applyFont="1" applyFill="1" applyBorder="1" applyAlignment="1">
      <alignment horizontal="center" vertical="center"/>
    </xf>
    <xf numFmtId="0" fontId="6" fillId="6" borderId="0" xfId="0" applyFont="1" applyFill="1"/>
    <xf numFmtId="0" fontId="3" fillId="6" borderId="23" xfId="0" applyFont="1" applyFill="1" applyBorder="1" applyAlignment="1">
      <alignment horizontal="center" vertical="center"/>
    </xf>
    <xf numFmtId="0" fontId="3" fillId="6" borderId="61" xfId="0" applyFont="1" applyFill="1" applyBorder="1" applyAlignment="1" applyProtection="1">
      <alignment horizontal="left" vertical="center" wrapText="1"/>
      <protection locked="0"/>
    </xf>
    <xf numFmtId="0" fontId="3" fillId="6" borderId="23" xfId="0" applyFont="1" applyFill="1" applyBorder="1" applyAlignment="1" applyProtection="1">
      <alignment horizontal="center" vertical="center"/>
      <protection locked="0"/>
    </xf>
    <xf numFmtId="0" fontId="3" fillId="6" borderId="36" xfId="0" applyFont="1" applyFill="1" applyBorder="1" applyAlignment="1" applyProtection="1">
      <alignment horizontal="center" vertical="center"/>
      <protection locked="0"/>
    </xf>
    <xf numFmtId="0" fontId="3" fillId="6" borderId="53" xfId="0" applyFont="1" applyFill="1" applyBorder="1" applyAlignment="1">
      <alignment horizontal="center" vertical="center"/>
    </xf>
    <xf numFmtId="0" fontId="3" fillId="6" borderId="47" xfId="0" applyFont="1" applyFill="1" applyBorder="1" applyAlignment="1" applyProtection="1">
      <alignment horizontal="center" vertical="center"/>
      <protection locked="0"/>
    </xf>
    <xf numFmtId="0" fontId="3" fillId="6" borderId="57" xfId="0" applyFont="1" applyFill="1" applyBorder="1" applyAlignment="1">
      <alignment horizontal="center" vertical="center"/>
    </xf>
    <xf numFmtId="0" fontId="3" fillId="6" borderId="49" xfId="0" applyFont="1" applyFill="1" applyBorder="1" applyAlignment="1">
      <alignment horizontal="center" vertical="center" wrapText="1"/>
    </xf>
    <xf numFmtId="0" fontId="3" fillId="6" borderId="36" xfId="0" applyFont="1" applyFill="1" applyBorder="1" applyAlignment="1">
      <alignment horizontal="center" vertical="center"/>
    </xf>
    <xf numFmtId="0" fontId="2" fillId="6" borderId="23" xfId="0" applyFont="1" applyFill="1" applyBorder="1" applyAlignment="1">
      <alignment horizontal="center" vertical="center"/>
    </xf>
    <xf numFmtId="0" fontId="3" fillId="3" borderId="62" xfId="0" applyFont="1" applyFill="1" applyBorder="1" applyAlignment="1">
      <alignment horizontal="left" vertical="center"/>
    </xf>
    <xf numFmtId="0" fontId="3" fillId="5" borderId="37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0" borderId="49" xfId="0" applyFont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2" fillId="0" borderId="49" xfId="0" applyFont="1" applyBorder="1" applyAlignment="1">
      <alignment horizontal="center" vertical="center" wrapText="1"/>
    </xf>
    <xf numFmtId="0" fontId="3" fillId="12" borderId="14" xfId="0" applyFont="1" applyFill="1" applyBorder="1" applyAlignment="1">
      <alignment horizontal="center" vertical="center"/>
    </xf>
    <xf numFmtId="0" fontId="3" fillId="18" borderId="49" xfId="0" applyFont="1" applyFill="1" applyBorder="1" applyAlignment="1">
      <alignment horizontal="center" vertical="center" wrapText="1"/>
    </xf>
    <xf numFmtId="0" fontId="3" fillId="17" borderId="39" xfId="0" applyFont="1" applyFill="1" applyBorder="1" applyAlignment="1" applyProtection="1">
      <alignment horizontal="left" vertical="center" wrapText="1"/>
      <protection locked="0"/>
    </xf>
    <xf numFmtId="0" fontId="3" fillId="12" borderId="17" xfId="0" applyFont="1" applyFill="1" applyBorder="1" applyAlignment="1">
      <alignment horizontal="center" vertical="center"/>
    </xf>
    <xf numFmtId="0" fontId="3" fillId="2" borderId="52" xfId="0" applyFont="1" applyFill="1" applyBorder="1" applyAlignment="1">
      <alignment horizontal="center" vertical="center"/>
    </xf>
    <xf numFmtId="0" fontId="3" fillId="2" borderId="53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3" fillId="6" borderId="69" xfId="0" applyFont="1" applyFill="1" applyBorder="1" applyAlignment="1">
      <alignment horizontal="center" vertical="center"/>
    </xf>
    <xf numFmtId="0" fontId="3" fillId="6" borderId="21" xfId="0" applyFont="1" applyFill="1" applyBorder="1" applyAlignment="1" applyProtection="1">
      <alignment horizontal="center" vertical="center"/>
      <protection locked="0"/>
    </xf>
    <xf numFmtId="0" fontId="3" fillId="2" borderId="45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0" fontId="2" fillId="12" borderId="29" xfId="0" applyFont="1" applyFill="1" applyBorder="1" applyAlignment="1">
      <alignment horizontal="left" vertical="center" wrapText="1"/>
    </xf>
    <xf numFmtId="0" fontId="3" fillId="12" borderId="26" xfId="0" applyFont="1" applyFill="1" applyBorder="1" applyAlignment="1">
      <alignment horizontal="center" vertical="center"/>
    </xf>
    <xf numFmtId="0" fontId="3" fillId="12" borderId="12" xfId="0" applyFont="1" applyFill="1" applyBorder="1" applyAlignment="1">
      <alignment horizontal="center" vertical="center" wrapText="1"/>
    </xf>
    <xf numFmtId="0" fontId="2" fillId="12" borderId="15" xfId="0" applyFont="1" applyFill="1" applyBorder="1" applyAlignment="1">
      <alignment horizontal="center" vertical="center"/>
    </xf>
    <xf numFmtId="0" fontId="3" fillId="12" borderId="10" xfId="0" applyFont="1" applyFill="1" applyBorder="1" applyAlignment="1">
      <alignment horizontal="center" vertical="center"/>
    </xf>
    <xf numFmtId="0" fontId="2" fillId="12" borderId="31" xfId="0" applyFont="1" applyFill="1" applyBorder="1" applyAlignment="1">
      <alignment horizontal="center" vertical="center"/>
    </xf>
    <xf numFmtId="0" fontId="3" fillId="13" borderId="7" xfId="0" applyFont="1" applyFill="1" applyBorder="1" applyAlignment="1">
      <alignment horizontal="center" vertical="center"/>
    </xf>
    <xf numFmtId="0" fontId="3" fillId="12" borderId="11" xfId="0" applyFont="1" applyFill="1" applyBorder="1" applyAlignment="1">
      <alignment horizontal="right" vertical="center"/>
    </xf>
    <xf numFmtId="0" fontId="3" fillId="12" borderId="10" xfId="0" applyFont="1" applyFill="1" applyBorder="1" applyAlignment="1">
      <alignment horizontal="right" vertical="center"/>
    </xf>
    <xf numFmtId="0" fontId="3" fillId="12" borderId="12" xfId="0" applyFont="1" applyFill="1" applyBorder="1" applyAlignment="1">
      <alignment horizontal="right" vertical="center"/>
    </xf>
    <xf numFmtId="0" fontId="3" fillId="12" borderId="27" xfId="0" applyFont="1" applyFill="1" applyBorder="1" applyAlignment="1">
      <alignment horizontal="center" vertical="center"/>
    </xf>
    <xf numFmtId="0" fontId="3" fillId="12" borderId="15" xfId="0" applyFont="1" applyFill="1" applyBorder="1" applyAlignment="1">
      <alignment horizontal="center" vertical="center"/>
    </xf>
    <xf numFmtId="0" fontId="2" fillId="12" borderId="26" xfId="0" applyFont="1" applyFill="1" applyBorder="1" applyAlignment="1">
      <alignment horizontal="center" vertical="center"/>
    </xf>
    <xf numFmtId="0" fontId="3" fillId="12" borderId="12" xfId="0" applyFont="1" applyFill="1" applyBorder="1" applyAlignment="1">
      <alignment horizontal="center" vertical="center"/>
    </xf>
    <xf numFmtId="0" fontId="3" fillId="13" borderId="10" xfId="0" applyFont="1" applyFill="1" applyBorder="1" applyAlignment="1">
      <alignment horizontal="center" vertical="center"/>
    </xf>
    <xf numFmtId="0" fontId="10" fillId="12" borderId="10" xfId="0" applyFont="1" applyFill="1" applyBorder="1" applyAlignment="1">
      <alignment horizontal="center" vertical="center"/>
    </xf>
    <xf numFmtId="0" fontId="3" fillId="19" borderId="19" xfId="0" applyFont="1" applyFill="1" applyBorder="1" applyAlignment="1">
      <alignment horizontal="center" vertical="center"/>
    </xf>
    <xf numFmtId="0" fontId="2" fillId="12" borderId="66" xfId="0" applyFont="1" applyFill="1" applyBorder="1" applyAlignment="1">
      <alignment horizontal="left" vertical="center" wrapText="1"/>
    </xf>
    <xf numFmtId="0" fontId="3" fillId="12" borderId="70" xfId="0" applyFont="1" applyFill="1" applyBorder="1" applyAlignment="1">
      <alignment horizontal="right" vertical="center"/>
    </xf>
    <xf numFmtId="0" fontId="3" fillId="12" borderId="71" xfId="0" applyFont="1" applyFill="1" applyBorder="1" applyAlignment="1">
      <alignment horizontal="right" vertical="center"/>
    </xf>
    <xf numFmtId="0" fontId="3" fillId="12" borderId="72" xfId="0" applyFont="1" applyFill="1" applyBorder="1" applyAlignment="1">
      <alignment horizontal="right" vertical="center"/>
    </xf>
    <xf numFmtId="0" fontId="3" fillId="13" borderId="17" xfId="0" applyFont="1" applyFill="1" applyBorder="1" applyAlignment="1">
      <alignment horizontal="center" vertical="center" wrapText="1"/>
    </xf>
    <xf numFmtId="0" fontId="3" fillId="12" borderId="44" xfId="0" applyFont="1" applyFill="1" applyBorder="1" applyAlignment="1">
      <alignment horizontal="center" vertical="center"/>
    </xf>
    <xf numFmtId="0" fontId="3" fillId="13" borderId="34" xfId="0" applyFont="1" applyFill="1" applyBorder="1" applyAlignment="1">
      <alignment horizontal="center" vertical="center"/>
    </xf>
    <xf numFmtId="0" fontId="3" fillId="12" borderId="32" xfId="0" applyFont="1" applyFill="1" applyBorder="1" applyAlignment="1">
      <alignment horizontal="center" vertical="center"/>
    </xf>
    <xf numFmtId="0" fontId="3" fillId="13" borderId="73" xfId="0" applyFont="1" applyFill="1" applyBorder="1" applyAlignment="1">
      <alignment horizontal="center" vertical="center" wrapText="1"/>
    </xf>
    <xf numFmtId="0" fontId="6" fillId="0" borderId="68" xfId="0" applyFont="1" applyBorder="1"/>
    <xf numFmtId="0" fontId="2" fillId="2" borderId="64" xfId="0" applyFont="1" applyFill="1" applyBorder="1" applyAlignment="1">
      <alignment horizontal="left" vertical="center"/>
    </xf>
    <xf numFmtId="0" fontId="3" fillId="2" borderId="56" xfId="0" applyFont="1" applyFill="1" applyBorder="1" applyAlignment="1">
      <alignment horizontal="center" vertical="center"/>
    </xf>
    <xf numFmtId="0" fontId="3" fillId="2" borderId="71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3" fillId="2" borderId="65" xfId="0" applyFont="1" applyFill="1" applyBorder="1" applyAlignment="1">
      <alignment horizontal="left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54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left" vertical="center" wrapText="1"/>
    </xf>
    <xf numFmtId="0" fontId="3" fillId="2" borderId="62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3" fillId="2" borderId="28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center" vertical="center"/>
    </xf>
    <xf numFmtId="0" fontId="2" fillId="12" borderId="48" xfId="0" applyFont="1" applyFill="1" applyBorder="1" applyAlignment="1">
      <alignment horizontal="left" vertical="center" wrapText="1"/>
    </xf>
    <xf numFmtId="0" fontId="2" fillId="12" borderId="2" xfId="0" applyFont="1" applyFill="1" applyBorder="1" applyAlignment="1">
      <alignment horizontal="left" vertical="center" wrapText="1"/>
    </xf>
    <xf numFmtId="0" fontId="3" fillId="12" borderId="63" xfId="0" applyFont="1" applyFill="1" applyBorder="1" applyAlignment="1">
      <alignment horizontal="center" vertical="center"/>
    </xf>
    <xf numFmtId="0" fontId="3" fillId="12" borderId="64" xfId="0" applyFont="1" applyFill="1" applyBorder="1" applyAlignment="1">
      <alignment horizontal="center" vertical="center"/>
    </xf>
    <xf numFmtId="0" fontId="3" fillId="12" borderId="37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>
      <alignment horizontal="center" vertical="center"/>
    </xf>
    <xf numFmtId="0" fontId="5" fillId="6" borderId="56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7" fillId="0" borderId="51" xfId="0" applyFont="1" applyFill="1" applyBorder="1" applyAlignment="1" applyProtection="1">
      <alignment horizontal="center" vertical="center" wrapText="1"/>
      <protection locked="0"/>
    </xf>
    <xf numFmtId="0" fontId="7" fillId="0" borderId="46" xfId="0" applyFont="1" applyFill="1" applyBorder="1" applyAlignment="1" applyProtection="1">
      <alignment horizontal="center" vertical="center" wrapText="1"/>
      <protection locked="0"/>
    </xf>
    <xf numFmtId="0" fontId="7" fillId="0" borderId="30" xfId="0" applyFont="1" applyFill="1" applyBorder="1" applyAlignment="1" applyProtection="1">
      <alignment horizontal="center" vertical="center" wrapText="1"/>
      <protection locked="0"/>
    </xf>
    <xf numFmtId="0" fontId="7" fillId="0" borderId="35" xfId="0" applyFont="1" applyFill="1" applyBorder="1" applyAlignment="1" applyProtection="1">
      <alignment horizontal="center" vertical="center" wrapText="1"/>
      <protection locked="0"/>
    </xf>
    <xf numFmtId="0" fontId="7" fillId="0" borderId="56" xfId="0" applyFont="1" applyFill="1" applyBorder="1" applyAlignment="1" applyProtection="1">
      <alignment horizontal="center" vertical="center" wrapText="1"/>
      <protection locked="0"/>
    </xf>
    <xf numFmtId="0" fontId="7" fillId="0" borderId="52" xfId="0" applyFont="1" applyFill="1" applyBorder="1" applyAlignment="1" applyProtection="1">
      <alignment horizontal="center" vertical="center" wrapText="1"/>
      <protection locked="0"/>
    </xf>
    <xf numFmtId="0" fontId="7" fillId="0" borderId="57" xfId="0" applyFont="1" applyFill="1" applyBorder="1" applyAlignment="1" applyProtection="1">
      <alignment horizontal="center" vertical="center" wrapText="1"/>
      <protection locked="0"/>
    </xf>
    <xf numFmtId="0" fontId="7" fillId="0" borderId="36" xfId="0" applyFont="1" applyFill="1" applyBorder="1" applyAlignment="1" applyProtection="1">
      <alignment horizontal="center" vertical="center" wrapText="1"/>
      <protection locked="0"/>
    </xf>
    <xf numFmtId="0" fontId="7" fillId="0" borderId="53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0" borderId="4" xfId="0" applyFont="1" applyBorder="1" applyAlignment="1">
      <alignment horizontal="center" vertical="center"/>
    </xf>
    <xf numFmtId="0" fontId="8" fillId="0" borderId="24" xfId="0" applyFont="1" applyFill="1" applyBorder="1" applyAlignment="1" applyProtection="1">
      <alignment horizontal="center" vertical="center" textRotation="2" wrapText="1"/>
      <protection locked="0"/>
    </xf>
    <xf numFmtId="0" fontId="8" fillId="0" borderId="18" xfId="0" applyFont="1" applyFill="1" applyBorder="1" applyAlignment="1" applyProtection="1">
      <alignment horizontal="center" vertical="center" textRotation="2" wrapText="1"/>
      <protection locked="0"/>
    </xf>
    <xf numFmtId="0" fontId="8" fillId="0" borderId="57" xfId="0" applyFont="1" applyFill="1" applyBorder="1" applyAlignment="1" applyProtection="1">
      <alignment horizontal="center" vertical="center" textRotation="2" wrapText="1"/>
      <protection locked="0"/>
    </xf>
    <xf numFmtId="0" fontId="8" fillId="0" borderId="33" xfId="0" applyFont="1" applyFill="1" applyBorder="1" applyAlignment="1" applyProtection="1">
      <alignment horizontal="center" vertical="center" textRotation="2" wrapText="1"/>
      <protection locked="0"/>
    </xf>
    <xf numFmtId="0" fontId="8" fillId="0" borderId="2" xfId="0" applyFont="1" applyFill="1" applyBorder="1" applyAlignment="1" applyProtection="1">
      <alignment horizontal="center" vertical="center" textRotation="2" wrapText="1"/>
      <protection locked="0"/>
    </xf>
    <xf numFmtId="0" fontId="8" fillId="0" borderId="36" xfId="0" applyFont="1" applyFill="1" applyBorder="1" applyAlignment="1" applyProtection="1">
      <alignment horizontal="center" vertical="center" textRotation="2" wrapText="1"/>
      <protection locked="0"/>
    </xf>
    <xf numFmtId="0" fontId="8" fillId="0" borderId="28" xfId="0" applyFont="1" applyFill="1" applyBorder="1" applyAlignment="1" applyProtection="1">
      <alignment horizontal="center" vertical="center" textRotation="2"/>
      <protection locked="0"/>
    </xf>
    <xf numFmtId="0" fontId="9" fillId="0" borderId="28" xfId="0" applyFont="1" applyBorder="1" applyAlignment="1">
      <alignment horizontal="center" vertical="center" textRotation="2"/>
    </xf>
    <xf numFmtId="0" fontId="9" fillId="0" borderId="7" xfId="0" applyFont="1" applyBorder="1" applyAlignment="1">
      <alignment horizontal="center" vertical="center" textRotation="2"/>
    </xf>
    <xf numFmtId="0" fontId="3" fillId="3" borderId="2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>
      <alignment horizontal="left" vertical="center"/>
    </xf>
    <xf numFmtId="0" fontId="3" fillId="6" borderId="69" xfId="0" applyFont="1" applyFill="1" applyBorder="1" applyAlignment="1">
      <alignment horizontal="center" vertical="center"/>
    </xf>
    <xf numFmtId="0" fontId="8" fillId="0" borderId="42" xfId="0" applyFont="1" applyFill="1" applyBorder="1" applyAlignment="1" applyProtection="1">
      <alignment horizontal="center" vertical="center" textRotation="2" wrapText="1"/>
      <protection locked="0"/>
    </xf>
    <xf numFmtId="0" fontId="8" fillId="0" borderId="55" xfId="0" applyFont="1" applyFill="1" applyBorder="1" applyAlignment="1" applyProtection="1">
      <alignment horizontal="center" vertical="center" textRotation="2" wrapText="1"/>
      <protection locked="0"/>
    </xf>
    <xf numFmtId="0" fontId="8" fillId="0" borderId="9" xfId="0" applyFont="1" applyFill="1" applyBorder="1" applyAlignment="1" applyProtection="1">
      <alignment horizontal="center" vertical="center" textRotation="2" wrapText="1"/>
      <protection locked="0"/>
    </xf>
    <xf numFmtId="0" fontId="7" fillId="0" borderId="6" xfId="0" applyFont="1" applyFill="1" applyBorder="1" applyAlignment="1" applyProtection="1">
      <alignment horizontal="center" vertical="center" textRotation="90" wrapText="1"/>
      <protection locked="0"/>
    </xf>
    <xf numFmtId="0" fontId="7" fillId="0" borderId="48" xfId="0" applyFont="1" applyFill="1" applyBorder="1" applyAlignment="1" applyProtection="1">
      <alignment horizontal="center" vertical="center" textRotation="90" wrapText="1"/>
      <protection locked="0"/>
    </xf>
    <xf numFmtId="0" fontId="7" fillId="0" borderId="58" xfId="0" applyFont="1" applyFill="1" applyBorder="1" applyAlignment="1" applyProtection="1">
      <alignment horizontal="center" vertical="center" textRotation="90" wrapText="1"/>
      <protection locked="0"/>
    </xf>
    <xf numFmtId="0" fontId="7" fillId="0" borderId="25" xfId="0" applyFont="1" applyFill="1" applyBorder="1" applyAlignment="1" applyProtection="1">
      <alignment horizontal="center" vertical="center" textRotation="90" wrapText="1"/>
      <protection locked="0"/>
    </xf>
    <xf numFmtId="0" fontId="7" fillId="0" borderId="59" xfId="0" applyFont="1" applyFill="1" applyBorder="1" applyAlignment="1" applyProtection="1">
      <alignment horizontal="center" vertical="center" textRotation="90" wrapText="1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28" xfId="0" applyFont="1" applyFill="1" applyBorder="1" applyAlignment="1" applyProtection="1">
      <alignment horizontal="center" vertical="center"/>
      <protection locked="0"/>
    </xf>
    <xf numFmtId="0" fontId="3" fillId="2" borderId="3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18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 textRotation="90" wrapText="1"/>
      <protection locked="0"/>
    </xf>
    <xf numFmtId="0" fontId="3" fillId="2" borderId="33" xfId="0" applyFont="1" applyFill="1" applyBorder="1" applyAlignment="1" applyProtection="1">
      <alignment horizontal="center" vertical="center" textRotation="90" wrapText="1"/>
      <protection locked="0"/>
    </xf>
    <xf numFmtId="0" fontId="3" fillId="2" borderId="2" xfId="0" applyFont="1" applyFill="1" applyBorder="1" applyAlignment="1" applyProtection="1">
      <alignment horizontal="center" vertical="center" textRotation="90" wrapText="1"/>
      <protection locked="0"/>
    </xf>
    <xf numFmtId="0" fontId="3" fillId="2" borderId="4" xfId="0" applyFont="1" applyFill="1" applyBorder="1" applyAlignment="1" applyProtection="1">
      <alignment horizontal="center" vertical="center" textRotation="90" wrapText="1"/>
      <protection locked="0"/>
    </xf>
    <xf numFmtId="0" fontId="3" fillId="0" borderId="38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6" borderId="61" xfId="0" applyFont="1" applyFill="1" applyBorder="1" applyAlignment="1">
      <alignment horizontal="center" vertical="center"/>
    </xf>
    <xf numFmtId="0" fontId="3" fillId="12" borderId="11" xfId="0" applyFont="1" applyFill="1" applyBorder="1" applyAlignment="1">
      <alignment horizontal="right" vertical="center"/>
    </xf>
    <xf numFmtId="0" fontId="3" fillId="12" borderId="10" xfId="0" applyFont="1" applyFill="1" applyBorder="1" applyAlignment="1">
      <alignment horizontal="right" vertical="center"/>
    </xf>
    <xf numFmtId="0" fontId="3" fillId="12" borderId="12" xfId="0" applyFont="1" applyFill="1" applyBorder="1" applyAlignment="1">
      <alignment horizontal="right" vertical="center"/>
    </xf>
    <xf numFmtId="0" fontId="3" fillId="12" borderId="26" xfId="0" applyFont="1" applyFill="1" applyBorder="1" applyAlignment="1">
      <alignment horizontal="right" vertical="center"/>
    </xf>
    <xf numFmtId="0" fontId="3" fillId="17" borderId="32" xfId="0" applyFont="1" applyFill="1" applyBorder="1" applyAlignment="1" applyProtection="1">
      <alignment horizontal="center" vertical="center"/>
      <protection locked="0"/>
    </xf>
    <xf numFmtId="0" fontId="3" fillId="17" borderId="7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/>
    <xf numFmtId="0" fontId="2" fillId="16" borderId="19" xfId="0" applyFont="1" applyFill="1" applyBorder="1" applyAlignment="1">
      <alignment horizontal="left" vertical="center" wrapText="1"/>
    </xf>
    <xf numFmtId="0" fontId="2" fillId="16" borderId="19" xfId="0" applyFont="1" applyFill="1" applyBorder="1" applyAlignment="1"/>
    <xf numFmtId="0" fontId="2" fillId="16" borderId="44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82"/>
  <sheetViews>
    <sheetView showGridLines="0" tabSelected="1" topLeftCell="A44" zoomScale="89" zoomScaleNormal="89" workbookViewId="0">
      <selection activeCell="B47" sqref="B47"/>
    </sheetView>
  </sheetViews>
  <sheetFormatPr defaultRowHeight="12" x14ac:dyDescent="0.2"/>
  <cols>
    <col min="1" max="1" width="16.6640625" style="110" customWidth="1"/>
    <col min="2" max="2" width="53" style="110" customWidth="1"/>
    <col min="3" max="8" width="6.33203125" style="110" customWidth="1"/>
    <col min="9" max="9" width="7" style="110" customWidth="1"/>
    <col min="10" max="10" width="14.6640625" style="110" hidden="1" customWidth="1"/>
    <col min="11" max="11" width="9.83203125" style="110" customWidth="1"/>
    <col min="12" max="12" width="10.5" style="110" customWidth="1"/>
    <col min="13" max="13" width="8.5" style="110" customWidth="1"/>
    <col min="14" max="14" width="7.5" style="110" customWidth="1"/>
    <col min="15" max="15" width="12.83203125" style="110" customWidth="1"/>
    <col min="16" max="16" width="11.6640625" style="110" customWidth="1"/>
    <col min="17" max="17" width="12" style="110" customWidth="1"/>
    <col min="18" max="18" width="12.83203125" style="110" customWidth="1"/>
    <col min="19" max="19" width="11.5" style="110" customWidth="1"/>
    <col min="20" max="20" width="10.5" style="110" customWidth="1"/>
    <col min="21" max="21" width="16.83203125" style="128" customWidth="1"/>
    <col min="22" max="22" width="6" style="110" customWidth="1"/>
    <col min="23" max="1018" width="14.6640625" style="110" customWidth="1"/>
    <col min="1019" max="16384" width="9.33203125" style="110"/>
  </cols>
  <sheetData>
    <row r="1" spans="1:22" ht="29.25" customHeight="1" x14ac:dyDescent="0.15">
      <c r="A1" s="304" t="s">
        <v>143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</row>
    <row r="2" spans="1:22" ht="16.5" customHeight="1" thickBot="1" x14ac:dyDescent="0.2">
      <c r="A2" s="304"/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</row>
    <row r="3" spans="1:22" ht="13.5" hidden="1" customHeight="1" x14ac:dyDescent="0.15">
      <c r="A3" s="304"/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</row>
    <row r="4" spans="1:22" ht="70.5" hidden="1" customHeight="1" x14ac:dyDescent="0.15">
      <c r="A4" s="304"/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4"/>
      <c r="R4" s="304"/>
      <c r="S4" s="304"/>
      <c r="T4" s="304"/>
      <c r="U4" s="304"/>
      <c r="V4" s="304"/>
    </row>
    <row r="5" spans="1:22" ht="12.75" customHeight="1" x14ac:dyDescent="0.15">
      <c r="A5" s="305" t="s">
        <v>0</v>
      </c>
      <c r="B5" s="306" t="s">
        <v>105</v>
      </c>
      <c r="C5" s="309" t="s">
        <v>106</v>
      </c>
      <c r="D5" s="310"/>
      <c r="E5" s="310"/>
      <c r="F5" s="310"/>
      <c r="G5" s="310"/>
      <c r="H5" s="311"/>
      <c r="I5" s="315"/>
      <c r="J5" s="315"/>
      <c r="K5" s="315"/>
      <c r="L5" s="315"/>
      <c r="M5" s="315"/>
      <c r="N5" s="315"/>
      <c r="O5" s="316"/>
      <c r="P5" s="316"/>
      <c r="Q5" s="316"/>
      <c r="R5" s="316"/>
      <c r="S5" s="316"/>
      <c r="T5" s="316"/>
      <c r="U5" s="315" t="s">
        <v>1</v>
      </c>
      <c r="V5" s="315"/>
    </row>
    <row r="6" spans="1:22" ht="16.5" customHeight="1" thickBot="1" x14ac:dyDescent="0.2">
      <c r="A6" s="305"/>
      <c r="B6" s="307"/>
      <c r="C6" s="312"/>
      <c r="D6" s="313"/>
      <c r="E6" s="313"/>
      <c r="F6" s="313"/>
      <c r="G6" s="313"/>
      <c r="H6" s="314"/>
      <c r="I6" s="315"/>
      <c r="J6" s="315"/>
      <c r="K6" s="315"/>
      <c r="L6" s="315"/>
      <c r="M6" s="315"/>
      <c r="N6" s="315"/>
      <c r="O6" s="317" t="s">
        <v>2</v>
      </c>
      <c r="P6" s="317"/>
      <c r="Q6" s="318" t="s">
        <v>3</v>
      </c>
      <c r="R6" s="318"/>
      <c r="S6" s="317" t="s">
        <v>4</v>
      </c>
      <c r="T6" s="317"/>
      <c r="U6" s="315"/>
      <c r="V6" s="315"/>
    </row>
    <row r="7" spans="1:22" ht="12.75" customHeight="1" x14ac:dyDescent="0.15">
      <c r="A7" s="305"/>
      <c r="B7" s="307"/>
      <c r="C7" s="319">
        <v>1</v>
      </c>
      <c r="D7" s="322">
        <v>2</v>
      </c>
      <c r="E7" s="322">
        <v>3</v>
      </c>
      <c r="F7" s="325">
        <v>4</v>
      </c>
      <c r="G7" s="325">
        <v>5</v>
      </c>
      <c r="H7" s="331">
        <v>6</v>
      </c>
      <c r="I7" s="334" t="s">
        <v>5</v>
      </c>
      <c r="J7" s="336" t="s">
        <v>107</v>
      </c>
      <c r="K7" s="336" t="s">
        <v>107</v>
      </c>
      <c r="L7" s="315" t="s">
        <v>6</v>
      </c>
      <c r="M7" s="315"/>
      <c r="N7" s="315"/>
      <c r="O7" s="111" t="s">
        <v>7</v>
      </c>
      <c r="P7" s="111" t="s">
        <v>8</v>
      </c>
      <c r="Q7" s="111" t="s">
        <v>9</v>
      </c>
      <c r="R7" s="111" t="s">
        <v>10</v>
      </c>
      <c r="S7" s="300" t="s">
        <v>11</v>
      </c>
      <c r="T7" s="300" t="s">
        <v>12</v>
      </c>
      <c r="U7" s="315"/>
      <c r="V7" s="315"/>
    </row>
    <row r="8" spans="1:22" ht="99" customHeight="1" x14ac:dyDescent="0.15">
      <c r="A8" s="305"/>
      <c r="B8" s="307"/>
      <c r="C8" s="320"/>
      <c r="D8" s="323"/>
      <c r="E8" s="323"/>
      <c r="F8" s="326"/>
      <c r="G8" s="326"/>
      <c r="H8" s="332"/>
      <c r="I8" s="334"/>
      <c r="J8" s="337"/>
      <c r="K8" s="337"/>
      <c r="L8" s="339" t="s">
        <v>13</v>
      </c>
      <c r="M8" s="342" t="s">
        <v>14</v>
      </c>
      <c r="N8" s="343"/>
      <c r="O8" s="112" t="s">
        <v>15</v>
      </c>
      <c r="P8" s="113" t="s">
        <v>16</v>
      </c>
      <c r="Q8" s="113" t="s">
        <v>17</v>
      </c>
      <c r="R8" s="113" t="s">
        <v>18</v>
      </c>
      <c r="S8" s="301" t="s">
        <v>19</v>
      </c>
      <c r="T8" s="301" t="s">
        <v>20</v>
      </c>
      <c r="U8" s="315"/>
      <c r="V8" s="315"/>
    </row>
    <row r="9" spans="1:22" ht="19.5" customHeight="1" x14ac:dyDescent="0.15">
      <c r="A9" s="305"/>
      <c r="B9" s="307"/>
      <c r="C9" s="320"/>
      <c r="D9" s="323"/>
      <c r="E9" s="323"/>
      <c r="F9" s="326"/>
      <c r="G9" s="326"/>
      <c r="H9" s="332"/>
      <c r="I9" s="334"/>
      <c r="J9" s="337"/>
      <c r="K9" s="337"/>
      <c r="L9" s="340"/>
      <c r="M9" s="344" t="s">
        <v>21</v>
      </c>
      <c r="N9" s="344" t="s">
        <v>22</v>
      </c>
      <c r="O9" s="346">
        <v>612</v>
      </c>
      <c r="P9" s="347">
        <v>864</v>
      </c>
      <c r="Q9" s="346">
        <v>612</v>
      </c>
      <c r="R9" s="346">
        <v>864</v>
      </c>
      <c r="S9" s="346">
        <v>612</v>
      </c>
      <c r="T9" s="346">
        <v>864</v>
      </c>
      <c r="U9" s="315" t="s">
        <v>23</v>
      </c>
      <c r="V9" s="328" t="s">
        <v>24</v>
      </c>
    </row>
    <row r="10" spans="1:22" ht="46.5" customHeight="1" thickBot="1" x14ac:dyDescent="0.2">
      <c r="A10" s="305"/>
      <c r="B10" s="308"/>
      <c r="C10" s="321"/>
      <c r="D10" s="324"/>
      <c r="E10" s="324"/>
      <c r="F10" s="327"/>
      <c r="G10" s="327"/>
      <c r="H10" s="333"/>
      <c r="I10" s="335"/>
      <c r="J10" s="338"/>
      <c r="K10" s="338"/>
      <c r="L10" s="341"/>
      <c r="M10" s="345"/>
      <c r="N10" s="345"/>
      <c r="O10" s="346"/>
      <c r="P10" s="347"/>
      <c r="Q10" s="346"/>
      <c r="R10" s="346"/>
      <c r="S10" s="346"/>
      <c r="T10" s="346"/>
      <c r="U10" s="315"/>
      <c r="V10" s="328"/>
    </row>
    <row r="11" spans="1:22" ht="13.5" customHeight="1" x14ac:dyDescent="0.15">
      <c r="A11" s="114" t="s">
        <v>25</v>
      </c>
      <c r="B11" s="114" t="s">
        <v>26</v>
      </c>
      <c r="C11" s="114" t="s">
        <v>27</v>
      </c>
      <c r="D11" s="114" t="s">
        <v>28</v>
      </c>
      <c r="E11" s="114" t="s">
        <v>29</v>
      </c>
      <c r="F11" s="114" t="s">
        <v>30</v>
      </c>
      <c r="G11" s="114" t="s">
        <v>31</v>
      </c>
      <c r="H11" s="114">
        <v>7</v>
      </c>
      <c r="I11" s="114">
        <v>8</v>
      </c>
      <c r="J11" s="114" t="s">
        <v>32</v>
      </c>
      <c r="K11" s="114">
        <v>9</v>
      </c>
      <c r="L11" s="114">
        <v>10</v>
      </c>
      <c r="M11" s="114">
        <v>11</v>
      </c>
      <c r="N11" s="114">
        <v>12</v>
      </c>
      <c r="O11" s="114">
        <v>14</v>
      </c>
      <c r="P11" s="114">
        <v>15</v>
      </c>
      <c r="Q11" s="114">
        <v>16</v>
      </c>
      <c r="R11" s="114">
        <v>17</v>
      </c>
      <c r="S11" s="114">
        <v>18</v>
      </c>
      <c r="T11" s="114">
        <v>19</v>
      </c>
      <c r="U11" s="115">
        <v>20</v>
      </c>
      <c r="V11" s="116">
        <v>21</v>
      </c>
    </row>
    <row r="12" spans="1:22" ht="13.5" customHeight="1" thickBot="1" x14ac:dyDescent="0.2">
      <c r="A12" s="117"/>
      <c r="B12" s="329" t="s">
        <v>33</v>
      </c>
      <c r="C12" s="329"/>
      <c r="D12" s="329"/>
      <c r="E12" s="329"/>
      <c r="F12" s="329"/>
      <c r="G12" s="329"/>
      <c r="H12" s="329"/>
      <c r="I12" s="329"/>
      <c r="J12" s="329"/>
      <c r="K12" s="329"/>
      <c r="L12" s="329"/>
      <c r="M12" s="329"/>
      <c r="N12" s="329"/>
      <c r="O12" s="118" t="s">
        <v>34</v>
      </c>
      <c r="P12" s="119" t="s">
        <v>34</v>
      </c>
      <c r="Q12" s="118" t="s">
        <v>34</v>
      </c>
      <c r="R12" s="118" t="s">
        <v>34</v>
      </c>
      <c r="S12" s="118" t="s">
        <v>34</v>
      </c>
      <c r="T12" s="118" t="s">
        <v>34</v>
      </c>
      <c r="U12" s="120"/>
      <c r="V12" s="117"/>
    </row>
    <row r="13" spans="1:22" ht="20.25" customHeight="1" thickBot="1" x14ac:dyDescent="0.2">
      <c r="A13" s="121"/>
      <c r="B13" s="122" t="s">
        <v>35</v>
      </c>
      <c r="C13" s="122"/>
      <c r="D13" s="122"/>
      <c r="E13" s="122"/>
      <c r="F13" s="122"/>
      <c r="G13" s="122"/>
      <c r="H13" s="122"/>
      <c r="I13" s="123">
        <f>SUM(I14+I37+I44+I63+I64+I70)</f>
        <v>5412</v>
      </c>
      <c r="J13" s="123">
        <f>SUM(J14+J37+J44+J63+J64+J70)</f>
        <v>2364</v>
      </c>
      <c r="K13" s="123">
        <f>SUM(K14+K37+K44)</f>
        <v>1196</v>
      </c>
      <c r="L13" s="123">
        <f>SUM(L14+L37+L44+L63+L64+L70)</f>
        <v>4428</v>
      </c>
      <c r="M13" s="123">
        <f>SUM(M14+M37+M45+M63)</f>
        <v>2069</v>
      </c>
      <c r="N13" s="123">
        <f t="shared" ref="N13:T13" si="0">SUM(N14+N37+N44+N63+N64+N70)</f>
        <v>747</v>
      </c>
      <c r="O13" s="123">
        <f t="shared" si="0"/>
        <v>612</v>
      </c>
      <c r="P13" s="123">
        <f t="shared" si="0"/>
        <v>864</v>
      </c>
      <c r="Q13" s="123">
        <f t="shared" si="0"/>
        <v>612</v>
      </c>
      <c r="R13" s="123">
        <f t="shared" si="0"/>
        <v>864</v>
      </c>
      <c r="S13" s="123">
        <f t="shared" si="0"/>
        <v>612</v>
      </c>
      <c r="T13" s="123">
        <f t="shared" si="0"/>
        <v>864</v>
      </c>
      <c r="U13" s="123">
        <f>SUM(O13:T13)</f>
        <v>4428</v>
      </c>
      <c r="V13" s="124">
        <v>144</v>
      </c>
    </row>
    <row r="14" spans="1:22" s="128" customFormat="1" ht="23.25" customHeight="1" thickBot="1" x14ac:dyDescent="0.25">
      <c r="A14" s="2"/>
      <c r="B14" s="85" t="s">
        <v>36</v>
      </c>
      <c r="C14" s="125"/>
      <c r="D14" s="125"/>
      <c r="E14" s="125"/>
      <c r="F14" s="125"/>
      <c r="G14" s="125"/>
      <c r="H14" s="125"/>
      <c r="I14" s="126">
        <f t="shared" ref="I14:K14" si="1">SUM(I15+I28+I32)</f>
        <v>3078</v>
      </c>
      <c r="J14" s="126">
        <f t="shared" si="1"/>
        <v>2364</v>
      </c>
      <c r="K14" s="126">
        <f t="shared" si="1"/>
        <v>1026</v>
      </c>
      <c r="L14" s="126">
        <f>SUM(L15+L28+L32)</f>
        <v>2052</v>
      </c>
      <c r="M14" s="126">
        <f t="shared" ref="M14:U14" si="2">SUM(M15+M28+M32)</f>
        <v>1329</v>
      </c>
      <c r="N14" s="126">
        <f t="shared" si="2"/>
        <v>723</v>
      </c>
      <c r="O14" s="126">
        <f t="shared" si="2"/>
        <v>420</v>
      </c>
      <c r="P14" s="126">
        <f t="shared" si="2"/>
        <v>538</v>
      </c>
      <c r="Q14" s="126">
        <f t="shared" si="2"/>
        <v>442</v>
      </c>
      <c r="R14" s="126">
        <f t="shared" si="2"/>
        <v>436</v>
      </c>
      <c r="S14" s="126">
        <f t="shared" si="2"/>
        <v>216</v>
      </c>
      <c r="T14" s="126">
        <f t="shared" si="2"/>
        <v>0</v>
      </c>
      <c r="U14" s="126">
        <f t="shared" si="2"/>
        <v>2052</v>
      </c>
      <c r="V14" s="127"/>
    </row>
    <row r="15" spans="1:22" ht="21" customHeight="1" thickBot="1" x14ac:dyDescent="0.2">
      <c r="A15" s="87" t="s">
        <v>108</v>
      </c>
      <c r="B15" s="109" t="s">
        <v>109</v>
      </c>
      <c r="C15" s="129">
        <f t="shared" ref="C15:H15" si="3">SUM(C16:C23)</f>
        <v>0</v>
      </c>
      <c r="D15" s="129">
        <f t="shared" si="3"/>
        <v>0</v>
      </c>
      <c r="E15" s="129">
        <f t="shared" si="3"/>
        <v>0</v>
      </c>
      <c r="F15" s="129">
        <f t="shared" si="3"/>
        <v>0</v>
      </c>
      <c r="G15" s="129">
        <f t="shared" si="3"/>
        <v>0</v>
      </c>
      <c r="H15" s="129">
        <f t="shared" si="3"/>
        <v>0</v>
      </c>
      <c r="I15" s="130">
        <f>SUM(I16:I27)</f>
        <v>2008</v>
      </c>
      <c r="J15" s="130">
        <f t="shared" ref="J15" si="4">SUM(I16:I27)</f>
        <v>2008</v>
      </c>
      <c r="K15" s="130">
        <f t="shared" ref="K15" si="5">SUM(J16:J27)</f>
        <v>670</v>
      </c>
      <c r="L15" s="130">
        <f>SUM(L16:L27)</f>
        <v>1338</v>
      </c>
      <c r="M15" s="130">
        <f t="shared" ref="M15:U15" si="6">SUM(M16:M27)</f>
        <v>925</v>
      </c>
      <c r="N15" s="130">
        <f t="shared" si="6"/>
        <v>413</v>
      </c>
      <c r="O15" s="130">
        <f t="shared" si="6"/>
        <v>275</v>
      </c>
      <c r="P15" s="130">
        <f t="shared" si="6"/>
        <v>354</v>
      </c>
      <c r="Q15" s="130">
        <f t="shared" si="6"/>
        <v>299</v>
      </c>
      <c r="R15" s="130">
        <f t="shared" si="6"/>
        <v>335</v>
      </c>
      <c r="S15" s="130">
        <f t="shared" si="6"/>
        <v>75</v>
      </c>
      <c r="T15" s="130">
        <f t="shared" si="6"/>
        <v>0</v>
      </c>
      <c r="U15" s="130">
        <f t="shared" si="6"/>
        <v>1338</v>
      </c>
      <c r="V15" s="131"/>
    </row>
    <row r="16" spans="1:22" ht="21" customHeight="1" x14ac:dyDescent="0.15">
      <c r="A16" s="3" t="s">
        <v>110</v>
      </c>
      <c r="B16" s="4" t="s">
        <v>37</v>
      </c>
      <c r="C16" s="5"/>
      <c r="D16" s="5" t="s">
        <v>111</v>
      </c>
      <c r="E16" s="6"/>
      <c r="F16" s="7" t="s">
        <v>112</v>
      </c>
      <c r="G16" s="7"/>
      <c r="H16" s="8"/>
      <c r="I16" s="9">
        <f>L16+K16</f>
        <v>171</v>
      </c>
      <c r="J16" s="10">
        <v>57</v>
      </c>
      <c r="K16" s="10">
        <v>57</v>
      </c>
      <c r="L16" s="11">
        <v>114</v>
      </c>
      <c r="M16" s="12">
        <f>L16-N16</f>
        <v>76</v>
      </c>
      <c r="N16" s="12">
        <v>38</v>
      </c>
      <c r="O16" s="13">
        <v>23</v>
      </c>
      <c r="P16" s="14">
        <v>34</v>
      </c>
      <c r="Q16" s="14">
        <v>17</v>
      </c>
      <c r="R16" s="14">
        <v>40</v>
      </c>
      <c r="S16" s="14"/>
      <c r="T16" s="132"/>
      <c r="U16" s="133">
        <f t="shared" ref="U16:U44" si="7">SUM(O16:T16)</f>
        <v>114</v>
      </c>
      <c r="V16" s="134"/>
    </row>
    <row r="17" spans="1:22" ht="21" customHeight="1" x14ac:dyDescent="0.15">
      <c r="A17" s="3" t="s">
        <v>113</v>
      </c>
      <c r="B17" s="15" t="s">
        <v>38</v>
      </c>
      <c r="C17" s="16"/>
      <c r="D17" s="6"/>
      <c r="E17" s="6"/>
      <c r="F17" s="7" t="s">
        <v>111</v>
      </c>
      <c r="G17" s="7"/>
      <c r="H17" s="8"/>
      <c r="I17" s="93">
        <f t="shared" ref="I17:I35" si="8">L17+K17</f>
        <v>256</v>
      </c>
      <c r="J17" s="10">
        <v>85</v>
      </c>
      <c r="K17" s="10">
        <v>85</v>
      </c>
      <c r="L17" s="11">
        <v>171</v>
      </c>
      <c r="M17" s="12">
        <f t="shared" ref="M17:M35" si="9">L17-N17</f>
        <v>113</v>
      </c>
      <c r="N17" s="12">
        <v>58</v>
      </c>
      <c r="O17" s="13">
        <v>31</v>
      </c>
      <c r="P17" s="14">
        <v>45</v>
      </c>
      <c r="Q17" s="14">
        <v>43</v>
      </c>
      <c r="R17" s="14">
        <v>52</v>
      </c>
      <c r="S17" s="14"/>
      <c r="T17" s="132"/>
      <c r="U17" s="135">
        <f t="shared" si="7"/>
        <v>171</v>
      </c>
      <c r="V17" s="134"/>
    </row>
    <row r="18" spans="1:22" ht="19.5" customHeight="1" x14ac:dyDescent="0.15">
      <c r="A18" s="17" t="s">
        <v>114</v>
      </c>
      <c r="B18" s="94" t="s">
        <v>39</v>
      </c>
      <c r="C18" s="18"/>
      <c r="D18" s="19"/>
      <c r="E18" s="19"/>
      <c r="F18" s="20" t="s">
        <v>111</v>
      </c>
      <c r="G18" s="19"/>
      <c r="H18" s="21"/>
      <c r="I18" s="9">
        <f t="shared" si="8"/>
        <v>256</v>
      </c>
      <c r="J18" s="23">
        <v>85</v>
      </c>
      <c r="K18" s="23">
        <v>85</v>
      </c>
      <c r="L18" s="24">
        <v>171</v>
      </c>
      <c r="M18" s="12">
        <f t="shared" si="9"/>
        <v>123</v>
      </c>
      <c r="N18" s="25">
        <v>48</v>
      </c>
      <c r="O18" s="26">
        <v>34</v>
      </c>
      <c r="P18" s="27">
        <v>46</v>
      </c>
      <c r="Q18" s="27">
        <v>28</v>
      </c>
      <c r="R18" s="27">
        <v>63</v>
      </c>
      <c r="S18" s="27"/>
      <c r="T18" s="132"/>
      <c r="U18" s="135">
        <f t="shared" si="7"/>
        <v>171</v>
      </c>
      <c r="V18" s="134"/>
    </row>
    <row r="19" spans="1:22" s="136" customFormat="1" ht="16.5" customHeight="1" x14ac:dyDescent="0.2">
      <c r="A19" s="3" t="s">
        <v>115</v>
      </c>
      <c r="B19" s="95" t="s">
        <v>40</v>
      </c>
      <c r="C19" s="16"/>
      <c r="D19" s="6"/>
      <c r="E19" s="6"/>
      <c r="F19" s="7" t="s">
        <v>111</v>
      </c>
      <c r="G19" s="7"/>
      <c r="H19" s="8"/>
      <c r="I19" s="9">
        <f t="shared" si="8"/>
        <v>260</v>
      </c>
      <c r="J19" s="10">
        <v>89</v>
      </c>
      <c r="K19" s="10">
        <v>89</v>
      </c>
      <c r="L19" s="11">
        <v>171</v>
      </c>
      <c r="M19" s="12">
        <f t="shared" si="9"/>
        <v>135</v>
      </c>
      <c r="N19" s="12">
        <v>36</v>
      </c>
      <c r="O19" s="13">
        <v>34</v>
      </c>
      <c r="P19" s="14">
        <v>38</v>
      </c>
      <c r="Q19" s="14">
        <v>46</v>
      </c>
      <c r="R19" s="14">
        <v>53</v>
      </c>
      <c r="S19" s="14"/>
      <c r="U19" s="135">
        <f t="shared" si="7"/>
        <v>171</v>
      </c>
    </row>
    <row r="20" spans="1:22" ht="30" customHeight="1" x14ac:dyDescent="0.15">
      <c r="A20" s="3" t="s">
        <v>116</v>
      </c>
      <c r="B20" s="28" t="s">
        <v>41</v>
      </c>
      <c r="C20" s="16"/>
      <c r="D20" s="6"/>
      <c r="E20" s="6"/>
      <c r="F20" s="7" t="s">
        <v>111</v>
      </c>
      <c r="G20" s="7"/>
      <c r="H20" s="8"/>
      <c r="I20" s="9">
        <f t="shared" si="8"/>
        <v>256</v>
      </c>
      <c r="J20" s="10">
        <v>85</v>
      </c>
      <c r="K20" s="10">
        <v>85</v>
      </c>
      <c r="L20" s="11">
        <v>171</v>
      </c>
      <c r="M20" s="12">
        <f t="shared" si="9"/>
        <v>64</v>
      </c>
      <c r="N20" s="12">
        <v>107</v>
      </c>
      <c r="O20" s="13">
        <v>34</v>
      </c>
      <c r="P20" s="14">
        <v>53</v>
      </c>
      <c r="Q20" s="14">
        <v>34</v>
      </c>
      <c r="R20" s="14">
        <v>50</v>
      </c>
      <c r="S20" s="14"/>
      <c r="T20" s="132"/>
      <c r="U20" s="137">
        <f t="shared" si="7"/>
        <v>171</v>
      </c>
      <c r="V20" s="138"/>
    </row>
    <row r="21" spans="1:22" ht="21" customHeight="1" x14ac:dyDescent="0.15">
      <c r="A21" s="3" t="s">
        <v>117</v>
      </c>
      <c r="B21" s="28" t="s">
        <v>118</v>
      </c>
      <c r="C21" s="16"/>
      <c r="D21" s="6"/>
      <c r="E21" s="7" t="s">
        <v>111</v>
      </c>
      <c r="F21" s="7"/>
      <c r="G21" s="7"/>
      <c r="H21" s="8"/>
      <c r="I21" s="9">
        <f t="shared" si="8"/>
        <v>108</v>
      </c>
      <c r="J21" s="10">
        <v>36</v>
      </c>
      <c r="K21" s="10">
        <v>36</v>
      </c>
      <c r="L21" s="11">
        <v>72</v>
      </c>
      <c r="M21" s="12">
        <f t="shared" si="9"/>
        <v>52</v>
      </c>
      <c r="N21" s="12">
        <v>20</v>
      </c>
      <c r="O21" s="13">
        <v>34</v>
      </c>
      <c r="P21" s="14">
        <v>21</v>
      </c>
      <c r="Q21" s="14">
        <v>17</v>
      </c>
      <c r="R21" s="14"/>
      <c r="S21" s="14"/>
      <c r="T21" s="132"/>
      <c r="U21" s="139">
        <f t="shared" si="7"/>
        <v>72</v>
      </c>
      <c r="V21" s="134"/>
    </row>
    <row r="22" spans="1:22" ht="16.5" customHeight="1" thickBot="1" x14ac:dyDescent="0.2">
      <c r="A22" s="17" t="s">
        <v>119</v>
      </c>
      <c r="B22" s="92" t="s">
        <v>42</v>
      </c>
      <c r="C22" s="18"/>
      <c r="D22" s="6"/>
      <c r="E22" s="6"/>
      <c r="F22" s="7"/>
      <c r="G22" s="8" t="s">
        <v>111</v>
      </c>
      <c r="H22" s="8"/>
      <c r="I22" s="9">
        <f t="shared" si="8"/>
        <v>58</v>
      </c>
      <c r="J22" s="90">
        <v>19</v>
      </c>
      <c r="K22" s="10">
        <v>19</v>
      </c>
      <c r="L22" s="11">
        <v>39</v>
      </c>
      <c r="M22" s="12">
        <f t="shared" si="9"/>
        <v>34</v>
      </c>
      <c r="N22" s="12">
        <v>5</v>
      </c>
      <c r="O22" s="13"/>
      <c r="P22" s="14"/>
      <c r="Q22" s="13"/>
      <c r="R22" s="14"/>
      <c r="S22" s="13">
        <v>39</v>
      </c>
      <c r="T22" s="132"/>
      <c r="U22" s="135">
        <f t="shared" si="7"/>
        <v>39</v>
      </c>
      <c r="V22" s="134"/>
    </row>
    <row r="23" spans="1:22" ht="21" customHeight="1" x14ac:dyDescent="0.15">
      <c r="A23" s="3" t="s">
        <v>120</v>
      </c>
      <c r="B23" s="38" t="s">
        <v>43</v>
      </c>
      <c r="C23" s="6" t="s">
        <v>111</v>
      </c>
      <c r="D23" s="39"/>
      <c r="E23" s="40" t="s">
        <v>111</v>
      </c>
      <c r="F23" s="40"/>
      <c r="G23" s="8"/>
      <c r="H23" s="108"/>
      <c r="I23" s="9">
        <f t="shared" si="8"/>
        <v>171</v>
      </c>
      <c r="J23" s="91">
        <v>57</v>
      </c>
      <c r="K23" s="42">
        <v>57</v>
      </c>
      <c r="L23" s="43">
        <v>114</v>
      </c>
      <c r="M23" s="44">
        <f t="shared" si="9"/>
        <v>96</v>
      </c>
      <c r="N23" s="44">
        <v>18</v>
      </c>
      <c r="O23" s="45">
        <v>34</v>
      </c>
      <c r="P23" s="46">
        <v>58</v>
      </c>
      <c r="Q23" s="46">
        <v>22</v>
      </c>
      <c r="R23" s="46"/>
      <c r="S23" s="46"/>
      <c r="T23" s="132"/>
      <c r="U23" s="137">
        <f t="shared" si="7"/>
        <v>114</v>
      </c>
      <c r="V23" s="134"/>
    </row>
    <row r="24" spans="1:22" s="128" customFormat="1" ht="22.5" customHeight="1" x14ac:dyDescent="0.2">
      <c r="A24" s="3" t="s">
        <v>121</v>
      </c>
      <c r="B24" s="28" t="s">
        <v>44</v>
      </c>
      <c r="C24" s="16"/>
      <c r="D24" s="6"/>
      <c r="E24" s="6"/>
      <c r="F24" s="7" t="s">
        <v>111</v>
      </c>
      <c r="G24" s="7"/>
      <c r="H24" s="8"/>
      <c r="I24" s="9">
        <f t="shared" si="8"/>
        <v>256</v>
      </c>
      <c r="J24" s="10">
        <v>85</v>
      </c>
      <c r="K24" s="10">
        <v>85</v>
      </c>
      <c r="L24" s="11">
        <v>171</v>
      </c>
      <c r="M24" s="12">
        <f t="shared" si="9"/>
        <v>131</v>
      </c>
      <c r="N24" s="12">
        <v>40</v>
      </c>
      <c r="O24" s="13">
        <v>34</v>
      </c>
      <c r="P24" s="14">
        <v>40</v>
      </c>
      <c r="Q24" s="14">
        <v>51</v>
      </c>
      <c r="R24" s="14">
        <v>46</v>
      </c>
      <c r="S24" s="14"/>
      <c r="T24" s="13"/>
      <c r="U24" s="139">
        <f t="shared" si="7"/>
        <v>171</v>
      </c>
      <c r="V24" s="11"/>
    </row>
    <row r="25" spans="1:22" ht="18" customHeight="1" x14ac:dyDescent="0.15">
      <c r="A25" s="3" t="s">
        <v>122</v>
      </c>
      <c r="B25" s="28" t="s">
        <v>45</v>
      </c>
      <c r="C25" s="16"/>
      <c r="D25" s="7" t="s">
        <v>111</v>
      </c>
      <c r="E25" s="6"/>
      <c r="F25" s="7"/>
      <c r="G25" s="7"/>
      <c r="H25" s="8"/>
      <c r="I25" s="9">
        <f t="shared" si="8"/>
        <v>54</v>
      </c>
      <c r="J25" s="10">
        <v>18</v>
      </c>
      <c r="K25" s="10">
        <v>18</v>
      </c>
      <c r="L25" s="11">
        <v>36</v>
      </c>
      <c r="M25" s="12">
        <f t="shared" si="9"/>
        <v>21</v>
      </c>
      <c r="N25" s="12">
        <v>15</v>
      </c>
      <c r="O25" s="13">
        <v>17</v>
      </c>
      <c r="P25" s="14">
        <v>19</v>
      </c>
      <c r="Q25" s="14"/>
      <c r="R25" s="14"/>
      <c r="S25" s="14"/>
      <c r="T25" s="140"/>
      <c r="U25" s="135">
        <f t="shared" si="7"/>
        <v>36</v>
      </c>
      <c r="V25" s="141"/>
    </row>
    <row r="26" spans="1:22" ht="26.25" customHeight="1" x14ac:dyDescent="0.15">
      <c r="A26" s="3" t="s">
        <v>123</v>
      </c>
      <c r="B26" s="28" t="s">
        <v>46</v>
      </c>
      <c r="C26" s="16"/>
      <c r="D26" s="6"/>
      <c r="E26" s="6"/>
      <c r="F26" s="7" t="s">
        <v>111</v>
      </c>
      <c r="G26" s="7"/>
      <c r="H26" s="8"/>
      <c r="I26" s="9">
        <f t="shared" si="8"/>
        <v>108</v>
      </c>
      <c r="J26" s="10">
        <v>36</v>
      </c>
      <c r="K26" s="10">
        <v>36</v>
      </c>
      <c r="L26" s="11">
        <v>72</v>
      </c>
      <c r="M26" s="12">
        <f t="shared" si="9"/>
        <v>52</v>
      </c>
      <c r="N26" s="12">
        <v>20</v>
      </c>
      <c r="O26" s="13"/>
      <c r="P26" s="14"/>
      <c r="Q26" s="14">
        <v>41</v>
      </c>
      <c r="R26" s="14">
        <v>31</v>
      </c>
      <c r="S26" s="14"/>
      <c r="T26" s="132"/>
      <c r="U26" s="137">
        <f t="shared" si="7"/>
        <v>72</v>
      </c>
      <c r="V26" s="134"/>
    </row>
    <row r="27" spans="1:22" ht="26.25" customHeight="1" thickBot="1" x14ac:dyDescent="0.2">
      <c r="A27" s="29" t="s">
        <v>124</v>
      </c>
      <c r="B27" s="78" t="s">
        <v>47</v>
      </c>
      <c r="C27" s="18"/>
      <c r="D27" s="19"/>
      <c r="E27" s="19"/>
      <c r="F27" s="20"/>
      <c r="G27" s="21" t="s">
        <v>111</v>
      </c>
      <c r="H27" s="21"/>
      <c r="I27" s="22">
        <f t="shared" si="8"/>
        <v>54</v>
      </c>
      <c r="J27" s="23">
        <v>18</v>
      </c>
      <c r="K27" s="23">
        <v>18</v>
      </c>
      <c r="L27" s="24">
        <v>36</v>
      </c>
      <c r="M27" s="25">
        <f t="shared" si="9"/>
        <v>28</v>
      </c>
      <c r="N27" s="25">
        <v>8</v>
      </c>
      <c r="O27" s="26"/>
      <c r="P27" s="27"/>
      <c r="Q27" s="27"/>
      <c r="R27" s="27"/>
      <c r="S27" s="27">
        <v>36</v>
      </c>
      <c r="T27" s="142"/>
      <c r="U27" s="143">
        <f t="shared" si="7"/>
        <v>36</v>
      </c>
      <c r="V27" s="144"/>
    </row>
    <row r="28" spans="1:22" ht="24" customHeight="1" thickBot="1" x14ac:dyDescent="0.2">
      <c r="A28" s="48" t="s">
        <v>125</v>
      </c>
      <c r="B28" s="79"/>
      <c r="C28" s="80"/>
      <c r="D28" s="81"/>
      <c r="E28" s="81"/>
      <c r="F28" s="82"/>
      <c r="G28" s="82"/>
      <c r="H28" s="83"/>
      <c r="I28" s="86">
        <f t="shared" ref="I28:K28" si="10">SUM(I29:I31)</f>
        <v>859</v>
      </c>
      <c r="J28" s="86">
        <f t="shared" si="10"/>
        <v>286</v>
      </c>
      <c r="K28" s="86">
        <f t="shared" si="10"/>
        <v>286</v>
      </c>
      <c r="L28" s="86">
        <f>SUM(L29:L31)</f>
        <v>573</v>
      </c>
      <c r="M28" s="86">
        <f t="shared" ref="M28:T28" si="11">SUM(M29:M31)</f>
        <v>335</v>
      </c>
      <c r="N28" s="86">
        <f t="shared" si="11"/>
        <v>238</v>
      </c>
      <c r="O28" s="86">
        <f t="shared" si="11"/>
        <v>145</v>
      </c>
      <c r="P28" s="86">
        <f t="shared" si="11"/>
        <v>184</v>
      </c>
      <c r="Q28" s="86">
        <f t="shared" si="11"/>
        <v>143</v>
      </c>
      <c r="R28" s="86">
        <f t="shared" si="11"/>
        <v>101</v>
      </c>
      <c r="S28" s="86">
        <f t="shared" si="11"/>
        <v>0</v>
      </c>
      <c r="T28" s="86">
        <f t="shared" si="11"/>
        <v>0</v>
      </c>
      <c r="U28" s="145">
        <f t="shared" si="7"/>
        <v>573</v>
      </c>
      <c r="V28" s="146"/>
    </row>
    <row r="29" spans="1:22" ht="27" customHeight="1" x14ac:dyDescent="0.15">
      <c r="A29" s="49" t="s">
        <v>126</v>
      </c>
      <c r="B29" s="4" t="s">
        <v>104</v>
      </c>
      <c r="C29" s="100" t="s">
        <v>111</v>
      </c>
      <c r="D29" s="39"/>
      <c r="E29" s="39"/>
      <c r="F29" s="40" t="s">
        <v>112</v>
      </c>
      <c r="G29" s="40"/>
      <c r="H29" s="41"/>
      <c r="I29" s="50">
        <f t="shared" si="8"/>
        <v>427</v>
      </c>
      <c r="J29" s="42">
        <v>142</v>
      </c>
      <c r="K29" s="42">
        <v>142</v>
      </c>
      <c r="L29" s="43">
        <v>285</v>
      </c>
      <c r="M29" s="44">
        <f t="shared" si="9"/>
        <v>160</v>
      </c>
      <c r="N29" s="44">
        <v>125</v>
      </c>
      <c r="O29" s="45">
        <v>60</v>
      </c>
      <c r="P29" s="46">
        <v>97</v>
      </c>
      <c r="Q29" s="46">
        <v>51</v>
      </c>
      <c r="R29" s="46">
        <v>77</v>
      </c>
      <c r="S29" s="46"/>
      <c r="T29" s="147"/>
      <c r="U29" s="148">
        <f t="shared" si="7"/>
        <v>285</v>
      </c>
      <c r="V29" s="149"/>
    </row>
    <row r="30" spans="1:22" ht="21.75" customHeight="1" thickBot="1" x14ac:dyDescent="0.2">
      <c r="A30" s="3" t="s">
        <v>127</v>
      </c>
      <c r="B30" s="95" t="s">
        <v>48</v>
      </c>
      <c r="C30" s="102"/>
      <c r="D30" s="6"/>
      <c r="E30" s="101" t="s">
        <v>111</v>
      </c>
      <c r="F30" s="6"/>
      <c r="G30" s="101"/>
      <c r="H30" s="103"/>
      <c r="I30" s="9">
        <f t="shared" si="8"/>
        <v>162</v>
      </c>
      <c r="J30" s="52">
        <v>54</v>
      </c>
      <c r="K30" s="10">
        <v>54</v>
      </c>
      <c r="L30" s="96">
        <v>108</v>
      </c>
      <c r="M30" s="12">
        <f t="shared" si="9"/>
        <v>45</v>
      </c>
      <c r="N30" s="11">
        <v>63</v>
      </c>
      <c r="O30" s="97">
        <v>34</v>
      </c>
      <c r="P30" s="14">
        <v>46</v>
      </c>
      <c r="Q30" s="98">
        <v>28</v>
      </c>
      <c r="R30" s="99"/>
      <c r="S30" s="98"/>
      <c r="T30" s="132"/>
      <c r="U30" s="139">
        <f t="shared" si="7"/>
        <v>108</v>
      </c>
      <c r="V30" s="134"/>
    </row>
    <row r="31" spans="1:22" s="136" customFormat="1" ht="22.5" customHeight="1" thickBot="1" x14ac:dyDescent="0.25">
      <c r="A31" s="56" t="s">
        <v>128</v>
      </c>
      <c r="B31" s="57" t="s">
        <v>129</v>
      </c>
      <c r="C31" s="30" t="s">
        <v>111</v>
      </c>
      <c r="D31" s="31"/>
      <c r="E31" s="31"/>
      <c r="F31" s="51" t="s">
        <v>112</v>
      </c>
      <c r="G31" s="31"/>
      <c r="H31" s="33"/>
      <c r="I31" s="9">
        <f t="shared" si="8"/>
        <v>270</v>
      </c>
      <c r="J31" s="52">
        <v>90</v>
      </c>
      <c r="K31" s="52">
        <v>90</v>
      </c>
      <c r="L31" s="35">
        <v>180</v>
      </c>
      <c r="M31" s="12">
        <f t="shared" si="9"/>
        <v>130</v>
      </c>
      <c r="N31" s="53">
        <v>50</v>
      </c>
      <c r="O31" s="54">
        <v>51</v>
      </c>
      <c r="P31" s="55">
        <v>41</v>
      </c>
      <c r="Q31" s="37">
        <v>64</v>
      </c>
      <c r="R31" s="37">
        <v>24</v>
      </c>
      <c r="S31" s="37"/>
      <c r="U31" s="150">
        <f t="shared" si="7"/>
        <v>180</v>
      </c>
    </row>
    <row r="32" spans="1:22" ht="22.5" customHeight="1" thickBot="1" x14ac:dyDescent="0.2">
      <c r="A32" s="84"/>
      <c r="B32" s="88" t="s">
        <v>130</v>
      </c>
      <c r="C32" s="89"/>
      <c r="D32" s="81"/>
      <c r="E32" s="81"/>
      <c r="F32" s="82"/>
      <c r="G32" s="82"/>
      <c r="H32" s="83"/>
      <c r="I32" s="86">
        <f t="shared" ref="I32:K32" si="12">SUM(I33:I35)</f>
        <v>211</v>
      </c>
      <c r="J32" s="86">
        <f t="shared" si="12"/>
        <v>70</v>
      </c>
      <c r="K32" s="86">
        <f t="shared" si="12"/>
        <v>70</v>
      </c>
      <c r="L32" s="86">
        <f>SUM(L33:L35)</f>
        <v>141</v>
      </c>
      <c r="M32" s="86">
        <f t="shared" ref="M32:T32" si="13">SUM(M33:M35)</f>
        <v>69</v>
      </c>
      <c r="N32" s="86">
        <f t="shared" si="13"/>
        <v>72</v>
      </c>
      <c r="O32" s="86">
        <f t="shared" si="13"/>
        <v>0</v>
      </c>
      <c r="P32" s="86">
        <f t="shared" si="13"/>
        <v>0</v>
      </c>
      <c r="Q32" s="86">
        <f t="shared" si="13"/>
        <v>0</v>
      </c>
      <c r="R32" s="86">
        <f t="shared" si="13"/>
        <v>0</v>
      </c>
      <c r="S32" s="86">
        <f t="shared" si="13"/>
        <v>141</v>
      </c>
      <c r="T32" s="86">
        <f t="shared" si="13"/>
        <v>0</v>
      </c>
      <c r="U32" s="86">
        <f t="shared" si="7"/>
        <v>141</v>
      </c>
      <c r="V32" s="151"/>
    </row>
    <row r="33" spans="1:22" s="136" customFormat="1" ht="19.5" customHeight="1" x14ac:dyDescent="0.2">
      <c r="A33" s="58" t="s">
        <v>131</v>
      </c>
      <c r="B33" s="59" t="s">
        <v>49</v>
      </c>
      <c r="C33" s="60"/>
      <c r="D33" s="40"/>
      <c r="E33" s="39"/>
      <c r="F33" s="40"/>
      <c r="G33" s="7" t="s">
        <v>111</v>
      </c>
      <c r="H33" s="41"/>
      <c r="I33" s="9">
        <f t="shared" si="8"/>
        <v>44</v>
      </c>
      <c r="J33" s="61">
        <v>10</v>
      </c>
      <c r="K33" s="61">
        <v>10</v>
      </c>
      <c r="L33" s="62">
        <v>34</v>
      </c>
      <c r="M33" s="12">
        <f t="shared" si="9"/>
        <v>22</v>
      </c>
      <c r="N33" s="63">
        <v>12</v>
      </c>
      <c r="O33" s="64"/>
      <c r="P33" s="65"/>
      <c r="Q33" s="65"/>
      <c r="R33" s="65"/>
      <c r="S33" s="65">
        <v>34</v>
      </c>
      <c r="U33" s="105">
        <f t="shared" si="7"/>
        <v>34</v>
      </c>
    </row>
    <row r="34" spans="1:22" ht="16.5" customHeight="1" x14ac:dyDescent="0.2">
      <c r="A34" s="66" t="s">
        <v>132</v>
      </c>
      <c r="B34" s="67" t="s">
        <v>133</v>
      </c>
      <c r="C34" s="68"/>
      <c r="D34" s="69"/>
      <c r="E34" s="69"/>
      <c r="F34" s="70"/>
      <c r="G34" s="7" t="s">
        <v>111</v>
      </c>
      <c r="H34" s="71"/>
      <c r="I34" s="9">
        <f t="shared" si="8"/>
        <v>77</v>
      </c>
      <c r="J34" s="72">
        <v>30</v>
      </c>
      <c r="K34" s="72">
        <v>30</v>
      </c>
      <c r="L34" s="73">
        <v>47</v>
      </c>
      <c r="M34" s="12">
        <f t="shared" si="9"/>
        <v>17</v>
      </c>
      <c r="N34" s="74">
        <v>30</v>
      </c>
      <c r="O34" s="104"/>
      <c r="P34" s="75"/>
      <c r="Q34" s="76"/>
      <c r="R34" s="75"/>
      <c r="S34" s="76">
        <v>47</v>
      </c>
      <c r="T34" s="142"/>
      <c r="U34" s="107">
        <f t="shared" si="7"/>
        <v>47</v>
      </c>
      <c r="V34" s="152"/>
    </row>
    <row r="35" spans="1:22" ht="22.5" customHeight="1" thickBot="1" x14ac:dyDescent="0.2">
      <c r="A35" s="29" t="s">
        <v>134</v>
      </c>
      <c r="B35" s="47" t="s">
        <v>50</v>
      </c>
      <c r="C35" s="77"/>
      <c r="D35" s="31"/>
      <c r="E35" s="31"/>
      <c r="F35" s="32"/>
      <c r="G35" s="32" t="s">
        <v>111</v>
      </c>
      <c r="H35" s="33"/>
      <c r="I35" s="9">
        <f t="shared" si="8"/>
        <v>90</v>
      </c>
      <c r="J35" s="34">
        <v>30</v>
      </c>
      <c r="K35" s="34">
        <v>30</v>
      </c>
      <c r="L35" s="35">
        <v>60</v>
      </c>
      <c r="M35" s="12">
        <f t="shared" si="9"/>
        <v>30</v>
      </c>
      <c r="N35" s="74">
        <v>30</v>
      </c>
      <c r="O35" s="37"/>
      <c r="P35" s="37"/>
      <c r="Q35" s="36"/>
      <c r="R35" s="37"/>
      <c r="S35" s="36">
        <v>60</v>
      </c>
      <c r="T35" s="153"/>
      <c r="U35" s="106">
        <f t="shared" si="7"/>
        <v>60</v>
      </c>
      <c r="V35" s="154"/>
    </row>
    <row r="36" spans="1:22" ht="36" customHeight="1" thickBot="1" x14ac:dyDescent="0.2">
      <c r="A36" s="155" t="s">
        <v>51</v>
      </c>
      <c r="B36" s="156" t="s">
        <v>52</v>
      </c>
      <c r="C36" s="157">
        <f t="shared" ref="C36:H36" si="14">SUM(C37+C44)</f>
        <v>0</v>
      </c>
      <c r="D36" s="157">
        <f t="shared" si="14"/>
        <v>0</v>
      </c>
      <c r="E36" s="157">
        <f t="shared" si="14"/>
        <v>0</v>
      </c>
      <c r="F36" s="157">
        <f t="shared" si="14"/>
        <v>0</v>
      </c>
      <c r="G36" s="157">
        <f t="shared" si="14"/>
        <v>0</v>
      </c>
      <c r="H36" s="158">
        <f t="shared" si="14"/>
        <v>0</v>
      </c>
      <c r="I36" s="158">
        <f>SUM(K36:L36)</f>
        <v>2254</v>
      </c>
      <c r="J36" s="159">
        <f>SUM(J37+J44)</f>
        <v>0</v>
      </c>
      <c r="K36" s="160">
        <f>SUM(K37+K44)</f>
        <v>170</v>
      </c>
      <c r="L36" s="161">
        <f>SUM(L37+L44)</f>
        <v>2084</v>
      </c>
      <c r="M36" s="155">
        <f>SUM(M37+M44+M63)</f>
        <v>700</v>
      </c>
      <c r="N36" s="155">
        <f>SUM(N37+N44+N63)</f>
        <v>20</v>
      </c>
      <c r="O36" s="155">
        <f t="shared" ref="O36:T36" si="15">SUM(O37+O44)</f>
        <v>192</v>
      </c>
      <c r="P36" s="155">
        <f t="shared" si="15"/>
        <v>290</v>
      </c>
      <c r="Q36" s="155">
        <f t="shared" si="15"/>
        <v>170</v>
      </c>
      <c r="R36" s="155">
        <f t="shared" si="15"/>
        <v>356</v>
      </c>
      <c r="S36" s="155">
        <f t="shared" si="15"/>
        <v>396</v>
      </c>
      <c r="T36" s="155">
        <f t="shared" si="15"/>
        <v>680</v>
      </c>
      <c r="U36" s="162">
        <f t="shared" si="7"/>
        <v>2084</v>
      </c>
      <c r="V36" s="163"/>
    </row>
    <row r="37" spans="1:22" ht="27" customHeight="1" thickBot="1" x14ac:dyDescent="0.2">
      <c r="A37" s="164" t="s">
        <v>53</v>
      </c>
      <c r="B37" s="165" t="s">
        <v>54</v>
      </c>
      <c r="C37" s="157">
        <f t="shared" ref="C37:H37" si="16">SUM(C38:C43)</f>
        <v>0</v>
      </c>
      <c r="D37" s="157">
        <f t="shared" si="16"/>
        <v>0</v>
      </c>
      <c r="E37" s="157">
        <f t="shared" si="16"/>
        <v>0</v>
      </c>
      <c r="F37" s="157">
        <f t="shared" si="16"/>
        <v>0</v>
      </c>
      <c r="G37" s="157">
        <f t="shared" si="16"/>
        <v>0</v>
      </c>
      <c r="H37" s="158">
        <f t="shared" si="16"/>
        <v>0</v>
      </c>
      <c r="I37" s="158">
        <f>SUM(I38:I43)</f>
        <v>306</v>
      </c>
      <c r="J37" s="159">
        <f>SUM(J38:J43)</f>
        <v>0</v>
      </c>
      <c r="K37" s="160">
        <f>SUM(K38:K43)</f>
        <v>70</v>
      </c>
      <c r="L37" s="166">
        <f t="shared" ref="L37:T37" si="17">SUM(L38:L43)</f>
        <v>236</v>
      </c>
      <c r="M37" s="123">
        <f t="shared" si="17"/>
        <v>236</v>
      </c>
      <c r="N37" s="123">
        <f t="shared" si="17"/>
        <v>0</v>
      </c>
      <c r="O37" s="123">
        <f t="shared" si="17"/>
        <v>54</v>
      </c>
      <c r="P37" s="123">
        <f t="shared" si="17"/>
        <v>81</v>
      </c>
      <c r="Q37" s="123">
        <f t="shared" si="17"/>
        <v>20</v>
      </c>
      <c r="R37" s="123">
        <f t="shared" si="17"/>
        <v>17</v>
      </c>
      <c r="S37" s="123">
        <f t="shared" si="17"/>
        <v>24</v>
      </c>
      <c r="T37" s="123">
        <f t="shared" si="17"/>
        <v>40</v>
      </c>
      <c r="U37" s="167">
        <f t="shared" si="7"/>
        <v>236</v>
      </c>
      <c r="V37" s="160"/>
    </row>
    <row r="38" spans="1:22" ht="18.75" customHeight="1" x14ac:dyDescent="0.15">
      <c r="A38" s="168" t="s">
        <v>55</v>
      </c>
      <c r="B38" s="169" t="s">
        <v>56</v>
      </c>
      <c r="C38" s="170"/>
      <c r="D38" s="101" t="s">
        <v>111</v>
      </c>
      <c r="E38" s="171"/>
      <c r="F38" s="171"/>
      <c r="G38" s="171"/>
      <c r="H38" s="172"/>
      <c r="I38" s="173">
        <f t="shared" ref="I38:I44" si="18">SUM(K38:L38)</f>
        <v>51</v>
      </c>
      <c r="J38" s="174"/>
      <c r="K38" s="172">
        <v>14</v>
      </c>
      <c r="L38" s="175">
        <v>37</v>
      </c>
      <c r="M38" s="176">
        <f>L38-N38</f>
        <v>37</v>
      </c>
      <c r="N38" s="176"/>
      <c r="O38" s="176">
        <v>14</v>
      </c>
      <c r="P38" s="176">
        <v>23</v>
      </c>
      <c r="Q38" s="176"/>
      <c r="R38" s="176"/>
      <c r="S38" s="176"/>
      <c r="T38" s="176"/>
      <c r="U38" s="177">
        <f t="shared" si="7"/>
        <v>37</v>
      </c>
      <c r="V38" s="172"/>
    </row>
    <row r="39" spans="1:22" ht="18.75" customHeight="1" x14ac:dyDescent="0.15">
      <c r="A39" s="168" t="s">
        <v>57</v>
      </c>
      <c r="B39" s="169" t="s">
        <v>58</v>
      </c>
      <c r="C39" s="170"/>
      <c r="D39" s="171"/>
      <c r="E39" s="101"/>
      <c r="F39" s="171" t="s">
        <v>112</v>
      </c>
      <c r="G39" s="171"/>
      <c r="H39" s="172"/>
      <c r="I39" s="173">
        <f t="shared" si="18"/>
        <v>43</v>
      </c>
      <c r="J39" s="174"/>
      <c r="K39" s="172">
        <v>6</v>
      </c>
      <c r="L39" s="175">
        <v>37</v>
      </c>
      <c r="M39" s="176">
        <f t="shared" ref="M39:M43" si="19">L39-N39</f>
        <v>37</v>
      </c>
      <c r="N39" s="176"/>
      <c r="O39" s="176"/>
      <c r="P39" s="176"/>
      <c r="Q39" s="176">
        <v>20</v>
      </c>
      <c r="R39" s="176">
        <v>17</v>
      </c>
      <c r="S39" s="178"/>
      <c r="T39" s="176"/>
      <c r="U39" s="177">
        <f t="shared" si="7"/>
        <v>37</v>
      </c>
      <c r="V39" s="172"/>
    </row>
    <row r="40" spans="1:22" ht="24.75" customHeight="1" x14ac:dyDescent="0.15">
      <c r="A40" s="168" t="s">
        <v>59</v>
      </c>
      <c r="B40" s="169" t="s">
        <v>60</v>
      </c>
      <c r="C40" s="170"/>
      <c r="D40" s="101" t="s">
        <v>111</v>
      </c>
      <c r="E40" s="171"/>
      <c r="F40" s="171"/>
      <c r="G40" s="171"/>
      <c r="H40" s="172"/>
      <c r="I40" s="173">
        <f t="shared" si="18"/>
        <v>64</v>
      </c>
      <c r="J40" s="174"/>
      <c r="K40" s="172">
        <v>14</v>
      </c>
      <c r="L40" s="175">
        <v>50</v>
      </c>
      <c r="M40" s="176">
        <f t="shared" si="19"/>
        <v>50</v>
      </c>
      <c r="N40" s="176"/>
      <c r="O40" s="176">
        <v>20</v>
      </c>
      <c r="P40" s="176">
        <v>30</v>
      </c>
      <c r="Q40" s="176"/>
      <c r="R40" s="176"/>
      <c r="S40" s="178"/>
      <c r="T40" s="176"/>
      <c r="U40" s="177">
        <f t="shared" si="7"/>
        <v>50</v>
      </c>
      <c r="V40" s="172"/>
    </row>
    <row r="41" spans="1:22" ht="22.5" customHeight="1" x14ac:dyDescent="0.15">
      <c r="A41" s="168" t="s">
        <v>61</v>
      </c>
      <c r="B41" s="169" t="s">
        <v>62</v>
      </c>
      <c r="C41" s="170"/>
      <c r="D41" s="101" t="s">
        <v>111</v>
      </c>
      <c r="E41" s="171"/>
      <c r="F41" s="171"/>
      <c r="G41" s="171"/>
      <c r="H41" s="172"/>
      <c r="I41" s="173">
        <f t="shared" si="18"/>
        <v>60</v>
      </c>
      <c r="J41" s="174"/>
      <c r="K41" s="172">
        <v>12</v>
      </c>
      <c r="L41" s="175">
        <v>48</v>
      </c>
      <c r="M41" s="176">
        <f t="shared" si="19"/>
        <v>48</v>
      </c>
      <c r="N41" s="176"/>
      <c r="O41" s="176">
        <v>20</v>
      </c>
      <c r="P41" s="176">
        <v>28</v>
      </c>
      <c r="Q41" s="176"/>
      <c r="R41" s="176"/>
      <c r="S41" s="178"/>
      <c r="T41" s="176"/>
      <c r="U41" s="177">
        <f t="shared" si="7"/>
        <v>48</v>
      </c>
      <c r="V41" s="172"/>
    </row>
    <row r="42" spans="1:22" ht="17.25" customHeight="1" x14ac:dyDescent="0.15">
      <c r="A42" s="168" t="s">
        <v>63</v>
      </c>
      <c r="B42" s="169" t="s">
        <v>64</v>
      </c>
      <c r="C42" s="170"/>
      <c r="D42" s="171"/>
      <c r="E42" s="171"/>
      <c r="F42" s="171"/>
      <c r="G42" s="101"/>
      <c r="H42" s="101" t="s">
        <v>111</v>
      </c>
      <c r="I42" s="173">
        <f t="shared" si="18"/>
        <v>40</v>
      </c>
      <c r="J42" s="174"/>
      <c r="K42" s="172">
        <v>8</v>
      </c>
      <c r="L42" s="175">
        <v>32</v>
      </c>
      <c r="M42" s="176">
        <f t="shared" si="19"/>
        <v>32</v>
      </c>
      <c r="N42" s="176"/>
      <c r="O42" s="176"/>
      <c r="P42" s="176"/>
      <c r="Q42" s="176"/>
      <c r="R42" s="176"/>
      <c r="S42" s="178">
        <v>12</v>
      </c>
      <c r="T42" s="176">
        <v>20</v>
      </c>
      <c r="U42" s="177">
        <f t="shared" si="7"/>
        <v>32</v>
      </c>
      <c r="V42" s="172"/>
    </row>
    <row r="43" spans="1:22" ht="27" customHeight="1" thickBot="1" x14ac:dyDescent="0.2">
      <c r="A43" s="168" t="s">
        <v>65</v>
      </c>
      <c r="B43" s="169" t="s">
        <v>142</v>
      </c>
      <c r="C43" s="170"/>
      <c r="D43" s="171"/>
      <c r="E43" s="171"/>
      <c r="F43" s="171"/>
      <c r="G43" s="101"/>
      <c r="H43" s="101" t="s">
        <v>111</v>
      </c>
      <c r="I43" s="179">
        <f t="shared" si="18"/>
        <v>48</v>
      </c>
      <c r="J43" s="174"/>
      <c r="K43" s="172">
        <v>16</v>
      </c>
      <c r="L43" s="175">
        <v>32</v>
      </c>
      <c r="M43" s="176">
        <f t="shared" si="19"/>
        <v>32</v>
      </c>
      <c r="N43" s="176"/>
      <c r="O43" s="176"/>
      <c r="P43" s="176"/>
      <c r="Q43" s="176"/>
      <c r="R43" s="176"/>
      <c r="S43" s="176">
        <v>12</v>
      </c>
      <c r="T43" s="176">
        <v>20</v>
      </c>
      <c r="U43" s="177">
        <f t="shared" si="7"/>
        <v>32</v>
      </c>
      <c r="V43" s="172"/>
    </row>
    <row r="44" spans="1:22" ht="41.25" customHeight="1" thickBot="1" x14ac:dyDescent="0.2">
      <c r="A44" s="123" t="s">
        <v>66</v>
      </c>
      <c r="B44" s="180" t="s">
        <v>67</v>
      </c>
      <c r="C44" s="157">
        <f t="shared" ref="C44:H44" si="20">SUM(C46:C62)</f>
        <v>0</v>
      </c>
      <c r="D44" s="157">
        <f t="shared" si="20"/>
        <v>0</v>
      </c>
      <c r="E44" s="157">
        <f t="shared" si="20"/>
        <v>0</v>
      </c>
      <c r="F44" s="157">
        <f t="shared" si="20"/>
        <v>0</v>
      </c>
      <c r="G44" s="157">
        <f t="shared" si="20"/>
        <v>0</v>
      </c>
      <c r="H44" s="158">
        <f t="shared" si="20"/>
        <v>0</v>
      </c>
      <c r="I44" s="159">
        <f t="shared" si="18"/>
        <v>1948</v>
      </c>
      <c r="J44" s="181"/>
      <c r="K44" s="158">
        <f>SUM(K46+K52+K58)</f>
        <v>100</v>
      </c>
      <c r="L44" s="166">
        <f t="shared" ref="L44:T44" si="21">SUM(L46+L52+L58)</f>
        <v>1848</v>
      </c>
      <c r="M44" s="123">
        <f t="shared" si="21"/>
        <v>424</v>
      </c>
      <c r="N44" s="123">
        <f t="shared" si="21"/>
        <v>20</v>
      </c>
      <c r="O44" s="123">
        <f t="shared" si="21"/>
        <v>138</v>
      </c>
      <c r="P44" s="123">
        <f t="shared" si="21"/>
        <v>209</v>
      </c>
      <c r="Q44" s="123">
        <f t="shared" si="21"/>
        <v>150</v>
      </c>
      <c r="R44" s="123">
        <f t="shared" si="21"/>
        <v>339</v>
      </c>
      <c r="S44" s="123">
        <f t="shared" si="21"/>
        <v>372</v>
      </c>
      <c r="T44" s="123">
        <f t="shared" si="21"/>
        <v>640</v>
      </c>
      <c r="U44" s="167">
        <f t="shared" si="7"/>
        <v>1848</v>
      </c>
      <c r="V44" s="160">
        <f>SUM(V46+V52+V58)</f>
        <v>144</v>
      </c>
    </row>
    <row r="45" spans="1:22" ht="24" customHeight="1" thickBot="1" x14ac:dyDescent="0.2">
      <c r="A45" s="123"/>
      <c r="B45" s="180" t="s">
        <v>136</v>
      </c>
      <c r="C45" s="157"/>
      <c r="D45" s="159"/>
      <c r="E45" s="159"/>
      <c r="F45" s="159"/>
      <c r="G45" s="159"/>
      <c r="H45" s="182"/>
      <c r="I45" s="166">
        <f t="shared" ref="I45:K45" si="22">SUM(I47+I48+I53+I54+I59)</f>
        <v>544</v>
      </c>
      <c r="J45" s="183">
        <f t="shared" si="22"/>
        <v>0</v>
      </c>
      <c r="K45" s="184">
        <f t="shared" si="22"/>
        <v>100</v>
      </c>
      <c r="L45" s="166">
        <f>SUM(L47+L48+L53+L54+L59)</f>
        <v>444</v>
      </c>
      <c r="M45" s="123">
        <f>SUM(M47+M48+M53+M54+M59+M63)</f>
        <v>464</v>
      </c>
      <c r="N45" s="123"/>
      <c r="O45" s="123">
        <f t="shared" ref="O45:U45" si="23">SUM(O47+O48+O53+O54+O59)</f>
        <v>84</v>
      </c>
      <c r="P45" s="123">
        <f t="shared" si="23"/>
        <v>95</v>
      </c>
      <c r="Q45" s="123">
        <f t="shared" si="23"/>
        <v>66</v>
      </c>
      <c r="R45" s="123">
        <f t="shared" si="23"/>
        <v>111</v>
      </c>
      <c r="S45" s="123">
        <f t="shared" si="23"/>
        <v>60</v>
      </c>
      <c r="T45" s="123">
        <f t="shared" si="23"/>
        <v>28</v>
      </c>
      <c r="U45" s="123">
        <f t="shared" si="23"/>
        <v>444</v>
      </c>
      <c r="V45" s="160"/>
    </row>
    <row r="46" spans="1:22" ht="54.75" customHeight="1" thickBot="1" x14ac:dyDescent="0.2">
      <c r="A46" s="123" t="s">
        <v>68</v>
      </c>
      <c r="B46" s="185" t="s">
        <v>69</v>
      </c>
      <c r="C46" s="157"/>
      <c r="D46" s="164"/>
      <c r="E46" s="164"/>
      <c r="F46" s="164"/>
      <c r="G46" s="164"/>
      <c r="H46" s="160"/>
      <c r="I46" s="157">
        <f>SUM(K46:L46)</f>
        <v>883</v>
      </c>
      <c r="J46" s="181"/>
      <c r="K46" s="158">
        <f>SUM(K47:K48)</f>
        <v>38</v>
      </c>
      <c r="L46" s="166">
        <f>SUM(L47:L50)</f>
        <v>845</v>
      </c>
      <c r="M46" s="123">
        <f t="shared" ref="M46:T46" si="24">SUM(M47:M50)</f>
        <v>159</v>
      </c>
      <c r="N46" s="123">
        <f t="shared" si="24"/>
        <v>20</v>
      </c>
      <c r="O46" s="123">
        <f t="shared" si="24"/>
        <v>138</v>
      </c>
      <c r="P46" s="123">
        <f t="shared" si="24"/>
        <v>209</v>
      </c>
      <c r="Q46" s="123">
        <f t="shared" si="24"/>
        <v>42</v>
      </c>
      <c r="R46" s="123">
        <f t="shared" si="24"/>
        <v>144</v>
      </c>
      <c r="S46" s="123">
        <f t="shared" si="24"/>
        <v>72</v>
      </c>
      <c r="T46" s="123">
        <f t="shared" si="24"/>
        <v>240</v>
      </c>
      <c r="U46" s="167">
        <f t="shared" ref="U46:U64" si="25">SUM(O46:T46)</f>
        <v>845</v>
      </c>
      <c r="V46" s="160">
        <f>SUM(V47:V48)</f>
        <v>79</v>
      </c>
    </row>
    <row r="47" spans="1:22" ht="38.25" customHeight="1" thickBot="1" x14ac:dyDescent="0.2">
      <c r="A47" s="168" t="s">
        <v>70</v>
      </c>
      <c r="B47" s="169" t="s">
        <v>71</v>
      </c>
      <c r="C47" s="170"/>
      <c r="D47" s="171" t="s">
        <v>112</v>
      </c>
      <c r="E47" s="171"/>
      <c r="F47" s="171"/>
      <c r="G47" s="171"/>
      <c r="H47" s="172"/>
      <c r="I47" s="186">
        <f>SUM(K47:L47)</f>
        <v>69</v>
      </c>
      <c r="J47" s="187"/>
      <c r="K47" s="188">
        <v>13</v>
      </c>
      <c r="L47" s="189">
        <v>56</v>
      </c>
      <c r="M47" s="176">
        <f>L47-N47</f>
        <v>36</v>
      </c>
      <c r="N47" s="176">
        <v>20</v>
      </c>
      <c r="O47" s="176">
        <v>36</v>
      </c>
      <c r="P47" s="176">
        <v>20</v>
      </c>
      <c r="Q47" s="176"/>
      <c r="R47" s="176"/>
      <c r="S47" s="176"/>
      <c r="T47" s="176"/>
      <c r="U47" s="177">
        <f t="shared" si="25"/>
        <v>56</v>
      </c>
      <c r="V47" s="172">
        <v>30</v>
      </c>
    </row>
    <row r="48" spans="1:22" ht="33" customHeight="1" thickBot="1" x14ac:dyDescent="0.2">
      <c r="A48" s="190" t="s">
        <v>72</v>
      </c>
      <c r="B48" s="191" t="s">
        <v>73</v>
      </c>
      <c r="C48" s="192"/>
      <c r="D48" s="171" t="s">
        <v>112</v>
      </c>
      <c r="E48" s="171"/>
      <c r="F48" s="193"/>
      <c r="G48" s="194"/>
      <c r="H48" s="195"/>
      <c r="I48" s="196">
        <f>SUM(K48:L48)</f>
        <v>148</v>
      </c>
      <c r="J48" s="197"/>
      <c r="K48" s="198">
        <v>25</v>
      </c>
      <c r="L48" s="199">
        <f>SUM(O48:T48)</f>
        <v>123</v>
      </c>
      <c r="M48" s="200">
        <f>L48-N48</f>
        <v>123</v>
      </c>
      <c r="N48" s="200"/>
      <c r="O48" s="200">
        <v>48</v>
      </c>
      <c r="P48" s="200">
        <v>75</v>
      </c>
      <c r="Q48" s="200"/>
      <c r="R48" s="200"/>
      <c r="S48" s="200"/>
      <c r="T48" s="200"/>
      <c r="U48" s="202">
        <f t="shared" si="25"/>
        <v>123</v>
      </c>
      <c r="V48" s="195">
        <v>49</v>
      </c>
    </row>
    <row r="49" spans="1:22" s="214" customFormat="1" ht="15.75" customHeight="1" thickBot="1" x14ac:dyDescent="0.2">
      <c r="A49" s="203" t="s">
        <v>74</v>
      </c>
      <c r="B49" s="204" t="s">
        <v>75</v>
      </c>
      <c r="C49" s="205"/>
      <c r="D49" s="206"/>
      <c r="E49" s="206"/>
      <c r="F49" s="330"/>
      <c r="G49" s="330"/>
      <c r="H49" s="207"/>
      <c r="I49" s="208"/>
      <c r="J49" s="209"/>
      <c r="K49" s="207" t="s">
        <v>76</v>
      </c>
      <c r="L49" s="210">
        <v>534</v>
      </c>
      <c r="M49" s="211" t="s">
        <v>77</v>
      </c>
      <c r="N49" s="211"/>
      <c r="O49" s="303">
        <v>54</v>
      </c>
      <c r="P49" s="303">
        <v>114</v>
      </c>
      <c r="Q49" s="211">
        <v>42</v>
      </c>
      <c r="R49" s="211">
        <v>144</v>
      </c>
      <c r="S49" s="211">
        <v>72</v>
      </c>
      <c r="T49" s="303">
        <v>108</v>
      </c>
      <c r="U49" s="213">
        <f t="shared" si="25"/>
        <v>534</v>
      </c>
      <c r="V49" s="207"/>
    </row>
    <row r="50" spans="1:22" s="214" customFormat="1" ht="20.25" customHeight="1" thickBot="1" x14ac:dyDescent="0.2">
      <c r="A50" s="215" t="s">
        <v>78</v>
      </c>
      <c r="B50" s="216" t="s">
        <v>79</v>
      </c>
      <c r="C50" s="217"/>
      <c r="D50" s="218"/>
      <c r="E50" s="218"/>
      <c r="F50" s="350"/>
      <c r="G50" s="350"/>
      <c r="H50" s="219"/>
      <c r="I50" s="220"/>
      <c r="J50" s="221"/>
      <c r="K50" s="219" t="s">
        <v>76</v>
      </c>
      <c r="L50" s="222">
        <v>132</v>
      </c>
      <c r="M50" s="223" t="s">
        <v>77</v>
      </c>
      <c r="N50" s="223"/>
      <c r="O50" s="223"/>
      <c r="P50" s="223"/>
      <c r="Q50" s="223"/>
      <c r="R50" s="223"/>
      <c r="S50" s="223"/>
      <c r="T50" s="223">
        <v>132</v>
      </c>
      <c r="U50" s="224">
        <f t="shared" si="25"/>
        <v>132</v>
      </c>
      <c r="V50" s="219"/>
    </row>
    <row r="51" spans="1:22" ht="18.75" customHeight="1" thickBot="1" x14ac:dyDescent="0.2">
      <c r="A51" s="46" t="s">
        <v>80</v>
      </c>
      <c r="B51" s="225" t="s">
        <v>81</v>
      </c>
      <c r="C51" s="226"/>
      <c r="D51" s="227"/>
      <c r="E51" s="227"/>
      <c r="F51" s="227"/>
      <c r="G51" s="227"/>
      <c r="H51" s="227"/>
      <c r="I51" s="228"/>
      <c r="J51" s="227"/>
      <c r="K51" s="228"/>
      <c r="L51" s="229">
        <f>SUM(O51:T51)</f>
        <v>0</v>
      </c>
      <c r="M51" s="227"/>
      <c r="N51" s="227"/>
      <c r="O51" s="227"/>
      <c r="P51" s="227"/>
      <c r="Q51" s="227"/>
      <c r="R51" s="227"/>
      <c r="S51" s="227"/>
      <c r="T51" s="227"/>
      <c r="U51" s="230">
        <f t="shared" si="25"/>
        <v>0</v>
      </c>
      <c r="V51" s="231"/>
    </row>
    <row r="52" spans="1:22" ht="27.75" customHeight="1" thickBot="1" x14ac:dyDescent="0.2">
      <c r="A52" s="123" t="s">
        <v>82</v>
      </c>
      <c r="B52" s="185" t="s">
        <v>83</v>
      </c>
      <c r="C52" s="157"/>
      <c r="D52" s="164"/>
      <c r="E52" s="164"/>
      <c r="F52" s="164"/>
      <c r="G52" s="164"/>
      <c r="H52" s="160"/>
      <c r="I52" s="232">
        <f>SUM(K52:L52)</f>
        <v>481</v>
      </c>
      <c r="J52" s="159"/>
      <c r="K52" s="160">
        <f>SUM(K53:K54)</f>
        <v>41</v>
      </c>
      <c r="L52" s="233">
        <f>SUM(O52:T52)</f>
        <v>440</v>
      </c>
      <c r="M52" s="123">
        <f t="shared" ref="M52:T52" si="26">SUM(M53:M56)</f>
        <v>140</v>
      </c>
      <c r="N52" s="123">
        <f t="shared" si="26"/>
        <v>0</v>
      </c>
      <c r="O52" s="123">
        <f t="shared" si="26"/>
        <v>0</v>
      </c>
      <c r="P52" s="123">
        <f t="shared" si="26"/>
        <v>0</v>
      </c>
      <c r="Q52" s="123">
        <f t="shared" si="26"/>
        <v>108</v>
      </c>
      <c r="R52" s="123">
        <f t="shared" si="26"/>
        <v>122</v>
      </c>
      <c r="S52" s="123">
        <f t="shared" si="26"/>
        <v>78</v>
      </c>
      <c r="T52" s="123">
        <f t="shared" si="26"/>
        <v>132</v>
      </c>
      <c r="U52" s="167">
        <f t="shared" si="25"/>
        <v>440</v>
      </c>
      <c r="V52" s="160">
        <f>SUM(V53:V54)</f>
        <v>40</v>
      </c>
    </row>
    <row r="53" spans="1:22" ht="28.5" customHeight="1" thickBot="1" x14ac:dyDescent="0.2">
      <c r="A53" s="168" t="s">
        <v>84</v>
      </c>
      <c r="B53" s="169" t="s">
        <v>85</v>
      </c>
      <c r="C53" s="170"/>
      <c r="D53" s="171"/>
      <c r="E53" s="171"/>
      <c r="F53" s="355" t="s">
        <v>112</v>
      </c>
      <c r="G53" s="171"/>
      <c r="H53" s="172"/>
      <c r="I53" s="234">
        <f>SUM(K53:L53)</f>
        <v>90</v>
      </c>
      <c r="J53" s="174"/>
      <c r="K53" s="172">
        <v>20</v>
      </c>
      <c r="L53" s="235">
        <f>SUM(O53:T53)</f>
        <v>70</v>
      </c>
      <c r="M53" s="176">
        <f>L53-N53</f>
        <v>70</v>
      </c>
      <c r="N53" s="176"/>
      <c r="O53" s="176"/>
      <c r="P53" s="176"/>
      <c r="Q53" s="176">
        <v>37</v>
      </c>
      <c r="R53" s="176">
        <v>33</v>
      </c>
      <c r="S53" s="176"/>
      <c r="T53" s="176"/>
      <c r="U53" s="177">
        <f t="shared" si="25"/>
        <v>70</v>
      </c>
      <c r="V53" s="172">
        <v>20</v>
      </c>
    </row>
    <row r="54" spans="1:22" ht="24" customHeight="1" thickBot="1" x14ac:dyDescent="0.2">
      <c r="A54" s="190" t="s">
        <v>86</v>
      </c>
      <c r="B54" s="236" t="s">
        <v>87</v>
      </c>
      <c r="C54" s="192"/>
      <c r="D54" s="193"/>
      <c r="E54" s="193"/>
      <c r="F54" s="356"/>
      <c r="G54" s="193"/>
      <c r="H54" s="195"/>
      <c r="I54" s="237">
        <f>SUM(K54:L54)</f>
        <v>91</v>
      </c>
      <c r="J54" s="201"/>
      <c r="K54" s="195">
        <v>21</v>
      </c>
      <c r="L54" s="199">
        <f>SUM(O54:T54)</f>
        <v>70</v>
      </c>
      <c r="M54" s="200">
        <f>L54-N54</f>
        <v>70</v>
      </c>
      <c r="N54" s="200"/>
      <c r="O54" s="200"/>
      <c r="P54" s="200"/>
      <c r="Q54" s="200">
        <v>29</v>
      </c>
      <c r="R54" s="200">
        <v>41</v>
      </c>
      <c r="S54" s="200"/>
      <c r="T54" s="200"/>
      <c r="U54" s="202">
        <f t="shared" si="25"/>
        <v>70</v>
      </c>
      <c r="V54" s="195">
        <v>20</v>
      </c>
    </row>
    <row r="55" spans="1:22" ht="13.5" customHeight="1" thickBot="1" x14ac:dyDescent="0.2">
      <c r="A55" s="203" t="s">
        <v>88</v>
      </c>
      <c r="B55" s="204" t="s">
        <v>75</v>
      </c>
      <c r="C55" s="205"/>
      <c r="D55" s="206"/>
      <c r="E55" s="206"/>
      <c r="F55" s="330"/>
      <c r="G55" s="330"/>
      <c r="H55" s="207"/>
      <c r="I55" s="212"/>
      <c r="J55" s="211"/>
      <c r="K55" s="207" t="s">
        <v>76</v>
      </c>
      <c r="L55" s="210">
        <v>204</v>
      </c>
      <c r="M55" s="211" t="s">
        <v>77</v>
      </c>
      <c r="N55" s="211"/>
      <c r="O55" s="211"/>
      <c r="P55" s="211"/>
      <c r="Q55" s="211">
        <v>42</v>
      </c>
      <c r="R55" s="211">
        <v>48</v>
      </c>
      <c r="S55" s="211">
        <v>78</v>
      </c>
      <c r="T55" s="211">
        <v>36</v>
      </c>
      <c r="U55" s="213">
        <f t="shared" si="25"/>
        <v>204</v>
      </c>
      <c r="V55" s="238"/>
    </row>
    <row r="56" spans="1:22" ht="16.5" customHeight="1" thickBot="1" x14ac:dyDescent="0.2">
      <c r="A56" s="215" t="s">
        <v>89</v>
      </c>
      <c r="B56" s="216" t="s">
        <v>79</v>
      </c>
      <c r="C56" s="217"/>
      <c r="D56" s="218"/>
      <c r="E56" s="218"/>
      <c r="F56" s="350"/>
      <c r="G56" s="350"/>
      <c r="H56" s="219"/>
      <c r="I56" s="220"/>
      <c r="J56" s="221"/>
      <c r="K56" s="219" t="s">
        <v>76</v>
      </c>
      <c r="L56" s="222">
        <v>96</v>
      </c>
      <c r="M56" s="223" t="s">
        <v>77</v>
      </c>
      <c r="N56" s="223"/>
      <c r="O56" s="223"/>
      <c r="P56" s="223"/>
      <c r="Q56" s="223"/>
      <c r="R56" s="223"/>
      <c r="S56" s="223"/>
      <c r="T56" s="223">
        <v>96</v>
      </c>
      <c r="U56" s="224">
        <f t="shared" si="25"/>
        <v>96</v>
      </c>
      <c r="V56" s="239"/>
    </row>
    <row r="57" spans="1:22" ht="16.5" customHeight="1" thickBot="1" x14ac:dyDescent="0.2">
      <c r="A57" s="46" t="s">
        <v>90</v>
      </c>
      <c r="B57" s="225" t="s">
        <v>81</v>
      </c>
      <c r="C57" s="226"/>
      <c r="D57" s="227"/>
      <c r="E57" s="227"/>
      <c r="F57" s="227"/>
      <c r="G57" s="227"/>
      <c r="H57" s="240"/>
      <c r="I57" s="228"/>
      <c r="J57" s="227"/>
      <c r="K57" s="228"/>
      <c r="L57" s="229">
        <f>SUM(O57:T57)</f>
        <v>0</v>
      </c>
      <c r="M57" s="227"/>
      <c r="N57" s="227"/>
      <c r="O57" s="227"/>
      <c r="P57" s="227"/>
      <c r="Q57" s="227"/>
      <c r="R57" s="227"/>
      <c r="S57" s="227"/>
      <c r="T57" s="227"/>
      <c r="U57" s="230">
        <f t="shared" si="25"/>
        <v>0</v>
      </c>
      <c r="V57" s="231"/>
    </row>
    <row r="58" spans="1:22" ht="36" customHeight="1" thickBot="1" x14ac:dyDescent="0.2">
      <c r="A58" s="123" t="s">
        <v>91</v>
      </c>
      <c r="B58" s="185" t="s">
        <v>92</v>
      </c>
      <c r="C58" s="157"/>
      <c r="D58" s="164"/>
      <c r="E58" s="164"/>
      <c r="F58" s="164"/>
      <c r="G58" s="164"/>
      <c r="H58" s="160"/>
      <c r="I58" s="232">
        <f>SUM(K58:L58)</f>
        <v>584</v>
      </c>
      <c r="J58" s="159"/>
      <c r="K58" s="160">
        <f>SUM(K59)</f>
        <v>21</v>
      </c>
      <c r="L58" s="233">
        <f>SUM(O58:T58)</f>
        <v>563</v>
      </c>
      <c r="M58" s="123">
        <f t="shared" ref="M58:T58" si="27">SUM(M59:M61)</f>
        <v>125</v>
      </c>
      <c r="N58" s="123">
        <f t="shared" si="27"/>
        <v>0</v>
      </c>
      <c r="O58" s="123">
        <f t="shared" si="27"/>
        <v>0</v>
      </c>
      <c r="P58" s="123">
        <f t="shared" si="27"/>
        <v>0</v>
      </c>
      <c r="Q58" s="123">
        <f t="shared" si="27"/>
        <v>0</v>
      </c>
      <c r="R58" s="123">
        <f t="shared" si="27"/>
        <v>73</v>
      </c>
      <c r="S58" s="123">
        <f t="shared" si="27"/>
        <v>222</v>
      </c>
      <c r="T58" s="123">
        <f t="shared" si="27"/>
        <v>268</v>
      </c>
      <c r="U58" s="167">
        <f t="shared" si="25"/>
        <v>563</v>
      </c>
      <c r="V58" s="160">
        <f>SUM(V59)</f>
        <v>25</v>
      </c>
    </row>
    <row r="59" spans="1:22" ht="38.25" customHeight="1" thickBot="1" x14ac:dyDescent="0.2">
      <c r="A59" s="190" t="s">
        <v>93</v>
      </c>
      <c r="B59" s="236" t="s">
        <v>94</v>
      </c>
      <c r="C59" s="192"/>
      <c r="D59" s="193"/>
      <c r="E59" s="193"/>
      <c r="F59" s="193"/>
      <c r="G59" s="193"/>
      <c r="H59" s="195" t="s">
        <v>112</v>
      </c>
      <c r="I59" s="237">
        <f>SUM(K59:L59)</f>
        <v>146</v>
      </c>
      <c r="J59" s="201"/>
      <c r="K59" s="195">
        <v>21</v>
      </c>
      <c r="L59" s="199">
        <f>SUM(O59:T59)</f>
        <v>125</v>
      </c>
      <c r="M59" s="200">
        <f>L59-N59</f>
        <v>125</v>
      </c>
      <c r="N59" s="200"/>
      <c r="O59" s="200"/>
      <c r="P59" s="200"/>
      <c r="Q59" s="200"/>
      <c r="R59" s="200">
        <v>37</v>
      </c>
      <c r="S59" s="200">
        <v>60</v>
      </c>
      <c r="T59" s="200">
        <v>28</v>
      </c>
      <c r="U59" s="202">
        <f t="shared" si="25"/>
        <v>125</v>
      </c>
      <c r="V59" s="195">
        <v>25</v>
      </c>
    </row>
    <row r="60" spans="1:22" s="214" customFormat="1" ht="15.75" customHeight="1" thickBot="1" x14ac:dyDescent="0.2">
      <c r="A60" s="203" t="s">
        <v>95</v>
      </c>
      <c r="B60" s="204" t="s">
        <v>75</v>
      </c>
      <c r="C60" s="205"/>
      <c r="D60" s="206"/>
      <c r="E60" s="206"/>
      <c r="F60" s="330"/>
      <c r="G60" s="330"/>
      <c r="H60" s="241"/>
      <c r="I60" s="242"/>
      <c r="J60" s="209"/>
      <c r="K60" s="207" t="s">
        <v>76</v>
      </c>
      <c r="L60" s="210">
        <v>306</v>
      </c>
      <c r="M60" s="211" t="s">
        <v>77</v>
      </c>
      <c r="N60" s="211"/>
      <c r="O60" s="211"/>
      <c r="P60" s="211"/>
      <c r="Q60" s="211"/>
      <c r="R60" s="211">
        <v>36</v>
      </c>
      <c r="S60" s="211">
        <v>162</v>
      </c>
      <c r="T60" s="211">
        <v>108</v>
      </c>
      <c r="U60" s="213">
        <f t="shared" si="25"/>
        <v>306</v>
      </c>
      <c r="V60" s="207"/>
    </row>
    <row r="61" spans="1:22" s="214" customFormat="1" ht="15.75" customHeight="1" thickBot="1" x14ac:dyDescent="0.2">
      <c r="A61" s="215" t="s">
        <v>96</v>
      </c>
      <c r="B61" s="216" t="s">
        <v>79</v>
      </c>
      <c r="C61" s="217"/>
      <c r="D61" s="218"/>
      <c r="E61" s="218"/>
      <c r="F61" s="350"/>
      <c r="G61" s="350"/>
      <c r="H61" s="219"/>
      <c r="I61" s="220"/>
      <c r="J61" s="221"/>
      <c r="K61" s="219" t="s">
        <v>76</v>
      </c>
      <c r="L61" s="222">
        <v>132</v>
      </c>
      <c r="M61" s="223" t="s">
        <v>77</v>
      </c>
      <c r="N61" s="223"/>
      <c r="O61" s="223"/>
      <c r="P61" s="223"/>
      <c r="Q61" s="223"/>
      <c r="R61" s="223"/>
      <c r="S61" s="223"/>
      <c r="T61" s="223">
        <v>132</v>
      </c>
      <c r="U61" s="224">
        <f t="shared" si="25"/>
        <v>132</v>
      </c>
      <c r="V61" s="219"/>
    </row>
    <row r="62" spans="1:22" ht="20.25" customHeight="1" thickBot="1" x14ac:dyDescent="0.2">
      <c r="A62" s="46" t="s">
        <v>97</v>
      </c>
      <c r="B62" s="225" t="s">
        <v>81</v>
      </c>
      <c r="C62" s="226"/>
      <c r="D62" s="227"/>
      <c r="E62" s="227"/>
      <c r="F62" s="227"/>
      <c r="G62" s="227"/>
      <c r="H62" s="240"/>
      <c r="I62" s="228"/>
      <c r="J62" s="227"/>
      <c r="K62" s="228"/>
      <c r="L62" s="243"/>
      <c r="M62" s="227"/>
      <c r="N62" s="227"/>
      <c r="O62" s="227"/>
      <c r="P62" s="227"/>
      <c r="Q62" s="227"/>
      <c r="R62" s="227"/>
      <c r="S62" s="227"/>
      <c r="T62" s="227"/>
      <c r="U62" s="230">
        <f t="shared" si="25"/>
        <v>0</v>
      </c>
      <c r="V62" s="231"/>
    </row>
    <row r="63" spans="1:22" ht="28.5" customHeight="1" thickBot="1" x14ac:dyDescent="0.2">
      <c r="A63" s="123" t="s">
        <v>98</v>
      </c>
      <c r="B63" s="185" t="s">
        <v>41</v>
      </c>
      <c r="C63" s="157"/>
      <c r="D63" s="164"/>
      <c r="E63" s="164"/>
      <c r="F63" s="164"/>
      <c r="G63" s="164"/>
      <c r="H63" s="160"/>
      <c r="I63" s="160">
        <f>SUM(K63:L63)</f>
        <v>80</v>
      </c>
      <c r="J63" s="159"/>
      <c r="K63" s="160">
        <v>40</v>
      </c>
      <c r="L63" s="184">
        <v>40</v>
      </c>
      <c r="M63" s="159">
        <f>L63-N63</f>
        <v>40</v>
      </c>
      <c r="N63" s="164"/>
      <c r="O63" s="164"/>
      <c r="P63" s="164"/>
      <c r="Q63" s="123"/>
      <c r="R63" s="123"/>
      <c r="S63" s="123"/>
      <c r="T63" s="123">
        <v>40</v>
      </c>
      <c r="U63" s="244">
        <f t="shared" si="25"/>
        <v>40</v>
      </c>
      <c r="V63" s="160"/>
    </row>
    <row r="64" spans="1:22" ht="26.25" customHeight="1" thickBot="1" x14ac:dyDescent="0.2">
      <c r="A64" s="294"/>
      <c r="B64" s="245" t="s">
        <v>135</v>
      </c>
      <c r="C64" s="351"/>
      <c r="D64" s="352"/>
      <c r="E64" s="352"/>
      <c r="F64" s="352"/>
      <c r="G64" s="352"/>
      <c r="H64" s="352"/>
      <c r="I64" s="353"/>
      <c r="J64" s="246"/>
      <c r="K64" s="247" t="s">
        <v>76</v>
      </c>
      <c r="L64" s="248">
        <v>180</v>
      </c>
      <c r="M64" s="246" t="s">
        <v>77</v>
      </c>
      <c r="N64" s="249">
        <v>2</v>
      </c>
      <c r="O64" s="249"/>
      <c r="P64" s="249">
        <v>36</v>
      </c>
      <c r="Q64" s="249"/>
      <c r="R64" s="249">
        <v>72</v>
      </c>
      <c r="S64" s="249"/>
      <c r="T64" s="249">
        <v>72</v>
      </c>
      <c r="U64" s="250">
        <f t="shared" si="25"/>
        <v>180</v>
      </c>
      <c r="V64" s="251"/>
    </row>
    <row r="65" spans="1:25" ht="20.25" customHeight="1" thickBot="1" x14ac:dyDescent="0.2">
      <c r="A65" s="295"/>
      <c r="B65" s="245" t="s">
        <v>137</v>
      </c>
      <c r="C65" s="252"/>
      <c r="D65" s="253"/>
      <c r="E65" s="253"/>
      <c r="F65" s="253"/>
      <c r="G65" s="253"/>
      <c r="H65" s="253"/>
      <c r="I65" s="254"/>
      <c r="J65" s="246"/>
      <c r="K65" s="247"/>
      <c r="L65" s="248"/>
      <c r="M65" s="255"/>
      <c r="N65" s="256"/>
      <c r="O65" s="256"/>
      <c r="P65" s="246"/>
      <c r="Q65" s="246"/>
      <c r="R65" s="246"/>
      <c r="S65" s="246"/>
      <c r="T65" s="246"/>
      <c r="U65" s="250"/>
      <c r="V65" s="251"/>
    </row>
    <row r="66" spans="1:25" ht="25.5" customHeight="1" thickBot="1" x14ac:dyDescent="0.2">
      <c r="A66" s="293"/>
      <c r="B66" s="245" t="s">
        <v>138</v>
      </c>
      <c r="C66" s="252"/>
      <c r="D66" s="253"/>
      <c r="E66" s="253"/>
      <c r="F66" s="253"/>
      <c r="G66" s="253"/>
      <c r="H66" s="253"/>
      <c r="I66" s="254"/>
      <c r="J66" s="246"/>
      <c r="K66" s="247"/>
      <c r="L66" s="248">
        <f>SUM(O66:T66)</f>
        <v>2772</v>
      </c>
      <c r="M66" s="255"/>
      <c r="N66" s="256"/>
      <c r="O66" s="257">
        <f t="shared" ref="O66:U66" si="28">SUM(O14+O37+O45+O63)</f>
        <v>558</v>
      </c>
      <c r="P66" s="257">
        <f t="shared" si="28"/>
        <v>714</v>
      </c>
      <c r="Q66" s="257">
        <f t="shared" si="28"/>
        <v>528</v>
      </c>
      <c r="R66" s="257">
        <f t="shared" si="28"/>
        <v>564</v>
      </c>
      <c r="S66" s="257">
        <f t="shared" si="28"/>
        <v>300</v>
      </c>
      <c r="T66" s="257">
        <f t="shared" si="28"/>
        <v>108</v>
      </c>
      <c r="U66" s="257">
        <f t="shared" si="28"/>
        <v>2772</v>
      </c>
      <c r="V66" s="251"/>
    </row>
    <row r="67" spans="1:25" ht="25.5" customHeight="1" thickBot="1" x14ac:dyDescent="0.2">
      <c r="A67" s="178"/>
      <c r="B67" s="262" t="s">
        <v>144</v>
      </c>
      <c r="C67" s="351"/>
      <c r="D67" s="352"/>
      <c r="E67" s="352"/>
      <c r="F67" s="352"/>
      <c r="G67" s="352"/>
      <c r="H67" s="352"/>
      <c r="I67" s="353"/>
      <c r="J67" s="246"/>
      <c r="K67" s="247" t="s">
        <v>76</v>
      </c>
      <c r="L67" s="248">
        <v>1404</v>
      </c>
      <c r="M67" s="246" t="s">
        <v>77</v>
      </c>
      <c r="N67" s="258">
        <v>39</v>
      </c>
      <c r="O67" s="246">
        <f t="shared" ref="O67:T67" si="29">SUM(O69:O69)</f>
        <v>0</v>
      </c>
      <c r="P67" s="246">
        <f t="shared" si="29"/>
        <v>0</v>
      </c>
      <c r="Q67" s="246">
        <f t="shared" si="29"/>
        <v>0</v>
      </c>
      <c r="R67" s="246">
        <f t="shared" si="29"/>
        <v>0</v>
      </c>
      <c r="S67" s="246">
        <f t="shared" si="29"/>
        <v>0</v>
      </c>
      <c r="T67" s="246">
        <f t="shared" si="29"/>
        <v>360</v>
      </c>
      <c r="U67" s="250">
        <f>U68+U69</f>
        <v>1404</v>
      </c>
      <c r="V67" s="259"/>
    </row>
    <row r="68" spans="1:25" ht="20.25" customHeight="1" thickBot="1" x14ac:dyDescent="0.2">
      <c r="A68" s="178"/>
      <c r="B68" s="292" t="s">
        <v>75</v>
      </c>
      <c r="C68" s="354"/>
      <c r="D68" s="352"/>
      <c r="E68" s="352"/>
      <c r="F68" s="352"/>
      <c r="G68" s="352"/>
      <c r="H68" s="352"/>
      <c r="I68" s="353"/>
      <c r="J68" s="246"/>
      <c r="K68" s="247" t="s">
        <v>76</v>
      </c>
      <c r="L68" s="256">
        <v>1044</v>
      </c>
      <c r="M68" s="246" t="s">
        <v>77</v>
      </c>
      <c r="N68" s="249"/>
      <c r="O68" s="249">
        <v>102</v>
      </c>
      <c r="P68" s="249">
        <v>192</v>
      </c>
      <c r="Q68" s="249">
        <v>102</v>
      </c>
      <c r="R68" s="260">
        <v>228</v>
      </c>
      <c r="S68" s="260">
        <v>312</v>
      </c>
      <c r="T68" s="249">
        <v>108</v>
      </c>
      <c r="U68" s="250">
        <f>SUM(O68:T68)</f>
        <v>1044</v>
      </c>
      <c r="V68" s="259"/>
    </row>
    <row r="69" spans="1:25" ht="20.25" customHeight="1" thickBot="1" x14ac:dyDescent="0.2">
      <c r="A69" s="178"/>
      <c r="B69" s="291" t="s">
        <v>99</v>
      </c>
      <c r="C69" s="351"/>
      <c r="D69" s="352"/>
      <c r="E69" s="352"/>
      <c r="F69" s="352"/>
      <c r="G69" s="352"/>
      <c r="H69" s="352"/>
      <c r="I69" s="353"/>
      <c r="J69" s="246"/>
      <c r="K69" s="247" t="s">
        <v>76</v>
      </c>
      <c r="L69" s="261">
        <f>SUM(O69:T69)</f>
        <v>360</v>
      </c>
      <c r="M69" s="246" t="s">
        <v>77</v>
      </c>
      <c r="N69" s="249"/>
      <c r="O69" s="249"/>
      <c r="P69" s="249"/>
      <c r="Q69" s="249"/>
      <c r="R69" s="249"/>
      <c r="S69" s="249"/>
      <c r="T69" s="249">
        <v>360</v>
      </c>
      <c r="U69" s="250">
        <f>SUM(O69:T69)</f>
        <v>360</v>
      </c>
      <c r="V69" s="259"/>
    </row>
    <row r="70" spans="1:25" ht="24.75" customHeight="1" thickBot="1" x14ac:dyDescent="0.2">
      <c r="A70" s="168"/>
      <c r="B70" s="262" t="s">
        <v>100</v>
      </c>
      <c r="C70" s="263"/>
      <c r="D70" s="264"/>
      <c r="E70" s="264"/>
      <c r="F70" s="264"/>
      <c r="G70" s="264"/>
      <c r="H70" s="264"/>
      <c r="I70" s="265"/>
      <c r="J70" s="264"/>
      <c r="K70" s="266" t="s">
        <v>76</v>
      </c>
      <c r="L70" s="267">
        <v>72</v>
      </c>
      <c r="M70" s="268" t="s">
        <v>77</v>
      </c>
      <c r="N70" s="269">
        <v>2</v>
      </c>
      <c r="O70" s="270"/>
      <c r="P70" s="270"/>
      <c r="Q70" s="270"/>
      <c r="R70" s="270"/>
      <c r="S70" s="270"/>
      <c r="T70" s="270">
        <v>72</v>
      </c>
      <c r="U70" s="250">
        <f>SUM(O70:T70)</f>
        <v>72</v>
      </c>
      <c r="V70" s="190"/>
      <c r="Y70" s="271"/>
    </row>
    <row r="71" spans="1:25" ht="20.25" customHeight="1" thickBot="1" x14ac:dyDescent="0.2">
      <c r="A71" s="120"/>
      <c r="B71" s="272" t="s">
        <v>1</v>
      </c>
      <c r="C71" s="273"/>
      <c r="D71" s="273"/>
      <c r="E71" s="273"/>
      <c r="F71" s="273"/>
      <c r="G71" s="273"/>
      <c r="H71" s="273"/>
      <c r="I71" s="273"/>
      <c r="J71" s="274"/>
      <c r="K71" s="273"/>
      <c r="L71" s="275">
        <v>4428</v>
      </c>
      <c r="M71" s="273"/>
      <c r="N71" s="274"/>
      <c r="O71" s="274"/>
      <c r="P71" s="274"/>
      <c r="Q71" s="274"/>
      <c r="R71" s="274"/>
      <c r="S71" s="274"/>
      <c r="T71" s="274"/>
      <c r="U71" s="276">
        <f>SUM(U64+U66+U67+U70)</f>
        <v>4428</v>
      </c>
      <c r="V71" s="127"/>
    </row>
    <row r="72" spans="1:25" ht="3.75" hidden="1" customHeight="1" x14ac:dyDescent="0.15">
      <c r="A72" s="120"/>
      <c r="B72" s="277"/>
      <c r="C72" s="120"/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278"/>
      <c r="V72" s="279"/>
    </row>
    <row r="73" spans="1:25" ht="3.75" hidden="1" customHeight="1" x14ac:dyDescent="0.15">
      <c r="A73" s="120"/>
      <c r="B73" s="277"/>
      <c r="C73" s="120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35"/>
      <c r="V73" s="280"/>
    </row>
    <row r="74" spans="1:25" ht="21.75" customHeight="1" thickBot="1" x14ac:dyDescent="0.2">
      <c r="A74" s="296"/>
      <c r="B74" s="358" t="s">
        <v>139</v>
      </c>
      <c r="C74" s="358"/>
      <c r="D74" s="358"/>
      <c r="E74" s="358"/>
      <c r="F74" s="358"/>
      <c r="G74" s="358"/>
      <c r="H74" s="358"/>
      <c r="I74" s="358"/>
      <c r="J74" s="281"/>
      <c r="K74" s="281"/>
      <c r="L74" s="281"/>
      <c r="M74" s="281"/>
      <c r="N74" s="281"/>
      <c r="O74" s="281"/>
      <c r="P74" s="281">
        <v>1</v>
      </c>
      <c r="Q74" s="281">
        <v>1</v>
      </c>
      <c r="R74" s="281">
        <v>5</v>
      </c>
      <c r="S74" s="281"/>
      <c r="T74" s="281">
        <v>1</v>
      </c>
      <c r="U74" s="281"/>
      <c r="V74" s="281"/>
    </row>
    <row r="75" spans="1:25" ht="21.75" customHeight="1" thickBot="1" x14ac:dyDescent="0.25">
      <c r="A75" s="297"/>
      <c r="B75" s="359" t="s">
        <v>140</v>
      </c>
      <c r="C75" s="359"/>
      <c r="D75" s="359"/>
      <c r="E75" s="359"/>
      <c r="F75" s="359"/>
      <c r="G75" s="359"/>
      <c r="H75" s="359"/>
      <c r="I75" s="359"/>
      <c r="J75" s="281"/>
      <c r="K75" s="281"/>
      <c r="L75" s="281"/>
      <c r="M75" s="281"/>
      <c r="N75" s="281"/>
      <c r="O75" s="281">
        <v>3</v>
      </c>
      <c r="P75" s="281">
        <v>6</v>
      </c>
      <c r="Q75" s="281">
        <v>3</v>
      </c>
      <c r="R75" s="281">
        <v>6</v>
      </c>
      <c r="S75" s="281">
        <v>5</v>
      </c>
      <c r="T75" s="281">
        <v>2</v>
      </c>
      <c r="U75" s="281"/>
      <c r="V75" s="281"/>
    </row>
    <row r="76" spans="1:25" ht="21.75" customHeight="1" thickBot="1" x14ac:dyDescent="0.2">
      <c r="A76" s="298"/>
      <c r="B76" s="360" t="s">
        <v>141</v>
      </c>
      <c r="C76" s="360"/>
      <c r="D76" s="360"/>
      <c r="E76" s="360"/>
      <c r="F76" s="360"/>
      <c r="G76" s="360"/>
      <c r="H76" s="360"/>
      <c r="I76" s="360"/>
      <c r="J76" s="281"/>
      <c r="K76" s="281"/>
      <c r="L76" s="281"/>
      <c r="M76" s="281"/>
      <c r="N76" s="281"/>
      <c r="O76" s="281"/>
      <c r="P76" s="281"/>
      <c r="Q76" s="281"/>
      <c r="R76" s="281"/>
      <c r="S76" s="281"/>
      <c r="T76" s="281"/>
      <c r="U76" s="281"/>
      <c r="V76" s="281"/>
    </row>
    <row r="77" spans="1:25" ht="24" customHeight="1" x14ac:dyDescent="0.15">
      <c r="A77" s="299"/>
      <c r="B77" s="283" t="s">
        <v>101</v>
      </c>
      <c r="C77" s="284"/>
      <c r="D77" s="285"/>
      <c r="E77" s="285"/>
      <c r="F77" s="285"/>
      <c r="G77" s="285"/>
      <c r="H77" s="285"/>
      <c r="I77" s="285"/>
      <c r="J77" s="285"/>
      <c r="K77" s="286" t="s">
        <v>76</v>
      </c>
      <c r="L77" s="287">
        <v>250</v>
      </c>
      <c r="M77" s="282" t="s">
        <v>77</v>
      </c>
      <c r="N77" s="147"/>
      <c r="O77" s="288"/>
      <c r="P77" s="288"/>
      <c r="Q77" s="288"/>
      <c r="R77" s="288"/>
      <c r="S77" s="288"/>
      <c r="T77" s="288"/>
      <c r="U77" s="278"/>
      <c r="V77" s="282"/>
    </row>
    <row r="78" spans="1:25" ht="3.75" customHeight="1" x14ac:dyDescent="0.15">
      <c r="A78" s="120"/>
      <c r="B78" s="289"/>
      <c r="C78" s="120"/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</row>
    <row r="79" spans="1:25" ht="13.5" hidden="1" customHeight="1" x14ac:dyDescent="0.15">
      <c r="A79" s="348"/>
      <c r="B79" s="349" t="s">
        <v>102</v>
      </c>
      <c r="C79" s="349"/>
      <c r="D79" s="349"/>
      <c r="E79" s="349"/>
      <c r="F79" s="349"/>
      <c r="G79" s="349"/>
      <c r="H79" s="349"/>
      <c r="I79" s="349"/>
      <c r="J79" s="349"/>
      <c r="K79" s="349"/>
      <c r="L79" s="349"/>
      <c r="M79" s="349"/>
      <c r="N79" s="349"/>
      <c r="O79" s="290"/>
      <c r="P79" s="290"/>
      <c r="Q79" s="290"/>
      <c r="R79" s="290"/>
      <c r="S79" s="302"/>
      <c r="T79" s="302"/>
      <c r="U79" s="357"/>
      <c r="V79" s="357"/>
    </row>
    <row r="80" spans="1:25" ht="13.5" hidden="1" customHeight="1" x14ac:dyDescent="0.15">
      <c r="A80" s="348"/>
      <c r="B80" s="349" t="s">
        <v>103</v>
      </c>
      <c r="C80" s="349"/>
      <c r="D80" s="349"/>
      <c r="E80" s="349"/>
      <c r="F80" s="349"/>
      <c r="G80" s="349"/>
      <c r="H80" s="349"/>
      <c r="I80" s="349"/>
      <c r="J80" s="349"/>
      <c r="K80" s="349"/>
      <c r="L80" s="349"/>
      <c r="M80" s="349"/>
      <c r="N80" s="349"/>
      <c r="O80" s="290"/>
      <c r="P80" s="290"/>
      <c r="Q80" s="290"/>
      <c r="R80" s="290"/>
      <c r="S80" s="302"/>
      <c r="T80" s="302"/>
      <c r="U80" s="357"/>
      <c r="V80" s="357"/>
    </row>
    <row r="81" spans="1:22" ht="13.5" customHeight="1" x14ac:dyDescent="0.2">
      <c r="A81" s="128"/>
      <c r="B81" s="128"/>
      <c r="C81" s="128"/>
      <c r="D81" s="128"/>
      <c r="E81" s="128"/>
      <c r="F81" s="128"/>
      <c r="G81" s="128"/>
      <c r="H81" s="128"/>
      <c r="I81" s="128"/>
      <c r="J81" s="128"/>
      <c r="K81" s="128"/>
      <c r="L81" s="128"/>
      <c r="M81" s="128"/>
      <c r="N81" s="128"/>
      <c r="O81" s="128"/>
      <c r="P81" s="128"/>
      <c r="Q81" s="128"/>
      <c r="R81" s="128"/>
      <c r="S81" s="128"/>
      <c r="T81" s="128"/>
      <c r="V81" s="128"/>
    </row>
    <row r="82" spans="1:22" ht="13.5" customHeight="1" x14ac:dyDescent="0.2">
      <c r="A82" s="128"/>
      <c r="B82" s="128"/>
      <c r="C82" s="128"/>
      <c r="D82" s="128"/>
      <c r="E82" s="128"/>
      <c r="F82" s="128"/>
      <c r="G82" s="128"/>
      <c r="H82" s="128"/>
      <c r="I82" s="128"/>
      <c r="J82" s="128"/>
      <c r="K82" s="128"/>
      <c r="L82" s="128"/>
      <c r="M82" s="128"/>
      <c r="N82" s="128"/>
      <c r="O82" s="128"/>
      <c r="P82" s="128"/>
      <c r="Q82" s="128"/>
      <c r="R82" s="128"/>
      <c r="S82" s="128"/>
      <c r="T82" s="128"/>
      <c r="V82" s="128"/>
    </row>
  </sheetData>
  <mergeCells count="51">
    <mergeCell ref="U79:V80"/>
    <mergeCell ref="B80:N80"/>
    <mergeCell ref="C69:I69"/>
    <mergeCell ref="B74:I74"/>
    <mergeCell ref="B75:I75"/>
    <mergeCell ref="B76:I76"/>
    <mergeCell ref="A79:A80"/>
    <mergeCell ref="B79:N79"/>
    <mergeCell ref="F50:G50"/>
    <mergeCell ref="F55:G55"/>
    <mergeCell ref="F56:G56"/>
    <mergeCell ref="C67:I67"/>
    <mergeCell ref="C68:I68"/>
    <mergeCell ref="F60:G60"/>
    <mergeCell ref="F61:G61"/>
    <mergeCell ref="C64:I64"/>
    <mergeCell ref="F53:F54"/>
    <mergeCell ref="O9:O10"/>
    <mergeCell ref="U9:U10"/>
    <mergeCell ref="P9:P10"/>
    <mergeCell ref="Q9:Q10"/>
    <mergeCell ref="R9:R10"/>
    <mergeCell ref="S9:S10"/>
    <mergeCell ref="T9:T10"/>
    <mergeCell ref="B12:N12"/>
    <mergeCell ref="F49:G49"/>
    <mergeCell ref="H7:H10"/>
    <mergeCell ref="I7:I10"/>
    <mergeCell ref="K7:K10"/>
    <mergeCell ref="L7:N7"/>
    <mergeCell ref="J7:J10"/>
    <mergeCell ref="L8:L10"/>
    <mergeCell ref="M8:N8"/>
    <mergeCell ref="M9:M10"/>
    <mergeCell ref="N9:N10"/>
    <mergeCell ref="A1:V4"/>
    <mergeCell ref="A5:A10"/>
    <mergeCell ref="B5:B10"/>
    <mergeCell ref="C5:H6"/>
    <mergeCell ref="I5:N6"/>
    <mergeCell ref="O5:T5"/>
    <mergeCell ref="U5:V8"/>
    <mergeCell ref="O6:P6"/>
    <mergeCell ref="Q6:R6"/>
    <mergeCell ref="S6:T6"/>
    <mergeCell ref="C7:C10"/>
    <mergeCell ref="D7:D10"/>
    <mergeCell ref="E7:E10"/>
    <mergeCell ref="F7:F10"/>
    <mergeCell ref="G7:G10"/>
    <mergeCell ref="V9:V10"/>
  </mergeCells>
  <printOptions gridLines="1"/>
  <pageMargins left="0.23611111111111099" right="0.23611111111111099" top="0.196527777777778" bottom="0.15763888888888899" header="0.51180555555555496" footer="0.51180555555555496"/>
  <pageSetup paperSize="9" firstPageNumber="0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zoomScale="166" zoomScaleNormal="166" workbookViewId="0">
      <selection activeCell="K11" sqref="K11"/>
    </sheetView>
  </sheetViews>
  <sheetFormatPr defaultRowHeight="10.5" x14ac:dyDescent="0.15"/>
  <sheetData>
    <row r="1" spans="1:8" x14ac:dyDescent="0.15">
      <c r="A1">
        <v>102</v>
      </c>
      <c r="B1">
        <v>192</v>
      </c>
      <c r="C1">
        <v>42</v>
      </c>
      <c r="D1">
        <v>168</v>
      </c>
      <c r="E1">
        <v>30</v>
      </c>
      <c r="G1">
        <f>SUM(A1:F1)</f>
        <v>534</v>
      </c>
    </row>
    <row r="2" spans="1:8" x14ac:dyDescent="0.15">
      <c r="C2">
        <v>60</v>
      </c>
      <c r="D2">
        <v>60</v>
      </c>
      <c r="E2">
        <v>84</v>
      </c>
      <c r="G2">
        <f t="shared" ref="G2:G3" si="0">SUM(A2:F2)</f>
        <v>204</v>
      </c>
    </row>
    <row r="3" spans="1:8" x14ac:dyDescent="0.15">
      <c r="E3">
        <v>198</v>
      </c>
      <c r="F3">
        <v>108</v>
      </c>
      <c r="G3">
        <f t="shared" si="0"/>
        <v>306</v>
      </c>
    </row>
    <row r="4" spans="1:8" x14ac:dyDescent="0.15">
      <c r="A4">
        <f>SUM(A1:A3)</f>
        <v>102</v>
      </c>
      <c r="B4">
        <f t="shared" ref="B4:F4" si="1">SUM(B1:B3)</f>
        <v>192</v>
      </c>
      <c r="C4">
        <f t="shared" si="1"/>
        <v>102</v>
      </c>
      <c r="D4">
        <f t="shared" si="1"/>
        <v>228</v>
      </c>
      <c r="E4">
        <f t="shared" si="1"/>
        <v>312</v>
      </c>
      <c r="F4">
        <f t="shared" si="1"/>
        <v>108</v>
      </c>
      <c r="G4">
        <f>SUM(A4:F4)</f>
        <v>1044</v>
      </c>
      <c r="H4">
        <f>SUM(G1:G3)</f>
        <v>1044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J4:R7"/>
  <sheetViews>
    <sheetView zoomScaleNormal="100" workbookViewId="0">
      <selection activeCell="K43" sqref="K43"/>
    </sheetView>
  </sheetViews>
  <sheetFormatPr defaultRowHeight="10.5" x14ac:dyDescent="0.15"/>
  <cols>
    <col min="1" max="1025" width="9.33203125" customWidth="1"/>
  </cols>
  <sheetData>
    <row r="4" spans="10:18" x14ac:dyDescent="0.15">
      <c r="J4" s="1"/>
      <c r="K4" s="1"/>
      <c r="L4" s="1"/>
      <c r="M4" s="1"/>
      <c r="N4" s="1"/>
      <c r="O4" s="1"/>
      <c r="P4" s="1"/>
      <c r="Q4" s="1"/>
      <c r="R4" s="1"/>
    </row>
    <row r="5" spans="10:18" x14ac:dyDescent="0.15">
      <c r="J5" s="1"/>
      <c r="K5" s="1"/>
      <c r="L5" s="1"/>
      <c r="M5" s="1"/>
      <c r="N5" s="1"/>
      <c r="O5" s="1"/>
      <c r="P5" s="1"/>
      <c r="Q5" s="1"/>
      <c r="R5" s="1"/>
    </row>
    <row r="6" spans="10:18" x14ac:dyDescent="0.15">
      <c r="J6" s="1"/>
      <c r="K6" s="1"/>
      <c r="L6" s="1"/>
      <c r="M6" s="1"/>
      <c r="N6" s="1"/>
      <c r="O6" s="1"/>
      <c r="P6" s="1"/>
      <c r="Q6" s="1"/>
      <c r="R6" s="1"/>
    </row>
    <row r="7" spans="10:18" x14ac:dyDescent="0.15">
      <c r="J7" s="1"/>
      <c r="K7" s="1"/>
      <c r="L7" s="1"/>
      <c r="M7" s="1"/>
      <c r="N7" s="1"/>
      <c r="O7" s="1"/>
      <c r="P7" s="1"/>
      <c r="Q7" s="1"/>
      <c r="R7" s="1"/>
    </row>
  </sheetData>
  <printOptions gridLines="1"/>
  <pageMargins left="0.75" right="0.75" top="1" bottom="1" header="0.51180555555555496" footer="0.51180555555555496"/>
  <pageSetup paperSize="9" firstPageNumber="0" fitToHeight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План</vt:lpstr>
      <vt:lpstr>Лист1</vt:lpstr>
      <vt:lpstr>Start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Noutbook</dc:creator>
  <dc:description/>
  <cp:lastModifiedBy>ЗУР</cp:lastModifiedBy>
  <cp:revision>1</cp:revision>
  <cp:lastPrinted>2016-04-18T14:27:41Z</cp:lastPrinted>
  <dcterms:created xsi:type="dcterms:W3CDTF">2011-05-05T07:03:53Z</dcterms:created>
  <dcterms:modified xsi:type="dcterms:W3CDTF">2020-09-16T13:28:04Z</dcterms:modified>
  <dc:language>en-US</dc:language>
</cp:coreProperties>
</file>