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ЛАН 2017" sheetId="1" r:id="rId4"/>
    <sheet name="Start" sheetId="2" state="hidden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<sst xmlns="http://schemas.openxmlformats.org/spreadsheetml/2006/main" uniqueCount="164">
  <si>
    <r>
      <t xml:space="preserve">                                                                                                                             Учебный   план                                                                                                                                                                      
                                                  </t>
    </r>
    <r>
      <rPr>
        <rFont val="Times New Roman"/>
        <b val="true"/>
        <i val="false"/>
        <strike val="false"/>
        <color rgb="FF000000"/>
        <sz val="9"/>
        <u val="none"/>
      </rPr>
      <t xml:space="preserve">19.00.00 ПРОМЫШЛЕННАЯ ЭКОЛОГИЯ И БИОТЕХНОЛОГИИ.    Профессия 19.01.04 Пекарь.   Естественно-научный профиль.</t>
    </r>
    <r>
      <rPr>
        <rFont val="Times New Roman"/>
        <b val="false"/>
        <i val="false"/>
        <strike val="false"/>
        <color rgb="FF000000"/>
        <sz val="9"/>
        <u val="none"/>
      </rPr>
      <t xml:space="preserve"> 
                                                                                                                                                                                 </t>
    </r>
  </si>
  <si>
    <t>Индекс</t>
  </si>
  <si>
    <t>Наименование циклов, разделов,
дисциплин, профессиональных модулей, МДК, практик</t>
  </si>
  <si>
    <t>Формы промежуточной аттестации по семестрам</t>
  </si>
  <si>
    <t>Учебная нагрузка обучающихся, ч.</t>
  </si>
  <si>
    <t>Итого                     4428 - 252 (7 н. ат) = 4176 ч.</t>
  </si>
  <si>
    <t>1 курс</t>
  </si>
  <si>
    <t>2 курс</t>
  </si>
  <si>
    <t>3 курс</t>
  </si>
  <si>
    <t>Максимальная</t>
  </si>
  <si>
    <t xml:space="preserve">Самостоятельная, внеаудиторная в том числеПроектная деятельность 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</si>
  <si>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</si>
  <si>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</si>
  <si>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</si>
  <si>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</si>
  <si>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</si>
  <si>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</si>
  <si>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</si>
  <si>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</si>
  <si>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</si>
  <si>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 xml:space="preserve">17 недель    612         </t>
  </si>
  <si>
    <t xml:space="preserve">   24 недели    864</t>
  </si>
  <si>
    <t xml:space="preserve">  17  недель   612</t>
  </si>
  <si>
    <t xml:space="preserve"> 24 недели   864</t>
  </si>
  <si>
    <t xml:space="preserve">   17 недель   612</t>
  </si>
  <si>
    <t xml:space="preserve">   22 недели       864 ГИА 2 недели</t>
  </si>
  <si>
    <t>Теор. обучение</t>
  </si>
  <si>
    <t>Лаб. и пр. занятия</t>
  </si>
  <si>
    <t>проект.</t>
  </si>
  <si>
    <t>Обяз. Часть</t>
  </si>
  <si>
    <t>Вар. часть</t>
  </si>
  <si>
    <t>1</t>
  </si>
  <si>
    <t>2</t>
  </si>
  <si>
    <t>3</t>
  </si>
  <si>
    <t>4</t>
  </si>
  <si>
    <t>18</t>
  </si>
  <si>
    <t>Всего по циклам</t>
  </si>
  <si>
    <t>Базовые ученые дисципллины</t>
  </si>
  <si>
    <t>ОБЩЕОБРАЗОВАТЕЛЬНЫЙ ЦИКЛ</t>
  </si>
  <si>
    <t>Общие учебные дисциплины</t>
  </si>
  <si>
    <t>ОУД.01</t>
  </si>
  <si>
    <t xml:space="preserve">Русский язык </t>
  </si>
  <si>
    <t>Д/З</t>
  </si>
  <si>
    <t>Э</t>
  </si>
  <si>
    <t>ОУД.02</t>
  </si>
  <si>
    <t>Литература</t>
  </si>
  <si>
    <t>ОУД.03</t>
  </si>
  <si>
    <t>Иностранный язык</t>
  </si>
  <si>
    <t>ОУД.04</t>
  </si>
  <si>
    <t>История</t>
  </si>
  <si>
    <t>ОУД.05</t>
  </si>
  <si>
    <t>Физическая культура</t>
  </si>
  <si>
    <t>ОУД.06</t>
  </si>
  <si>
    <t>ОБЖ</t>
  </si>
  <si>
    <t>ОУД.07</t>
  </si>
  <si>
    <t>Астрономия</t>
  </si>
  <si>
    <t>ОУД.08</t>
  </si>
  <si>
    <t>Химия</t>
  </si>
  <si>
    <t>ОУД.09</t>
  </si>
  <si>
    <t>Обществознание</t>
  </si>
  <si>
    <t>ОУД.10</t>
  </si>
  <si>
    <t>Биология</t>
  </si>
  <si>
    <t>ОУД.11</t>
  </si>
  <si>
    <t>География</t>
  </si>
  <si>
    <t>ОУД.12</t>
  </si>
  <si>
    <t>Экология</t>
  </si>
  <si>
    <t>Профильные ученые дисципллины</t>
  </si>
  <si>
    <t>ОУД.13</t>
  </si>
  <si>
    <t>Математика</t>
  </si>
  <si>
    <t>ОУП.14</t>
  </si>
  <si>
    <t>Физика</t>
  </si>
  <si>
    <t>ОУД.15</t>
  </si>
  <si>
    <t>Информатика</t>
  </si>
  <si>
    <t>ДОПОЛНИТЕЛЬНЫЕ</t>
  </si>
  <si>
    <t>ДУД.17</t>
  </si>
  <si>
    <t>Основы финансовой грамотности</t>
  </si>
  <si>
    <t>ДУД.18</t>
  </si>
  <si>
    <t>Экология моего края</t>
  </si>
  <si>
    <t>ДУД.19</t>
  </si>
  <si>
    <t>История родного края</t>
  </si>
  <si>
    <t>ПП</t>
  </si>
  <si>
    <t>ПРОФЕССИОНАЛЬНАЯ ПОДГОТОВКА</t>
  </si>
  <si>
    <t>ОП</t>
  </si>
  <si>
    <t>Общепрофессиональный цикл</t>
  </si>
  <si>
    <t>ОП.01</t>
  </si>
  <si>
    <t>Основы микробиологии, санитарии и гигиены в пищевом производстве</t>
  </si>
  <si>
    <t>д/з</t>
  </si>
  <si>
    <t>ОП.02</t>
  </si>
  <si>
    <t>Экономические и правовые основы производственной деятельности</t>
  </si>
  <si>
    <t>ОП.03</t>
  </si>
  <si>
    <t>Безопасность жизнедеятельности</t>
  </si>
  <si>
    <t>ПМ</t>
  </si>
  <si>
    <t>Профессиональный учебный цикл. (Профессиональные модули)</t>
  </si>
  <si>
    <t>МДК</t>
  </si>
  <si>
    <t>ПМ.01</t>
  </si>
  <si>
    <t>Размножение и выращивание дрожжей</t>
  </si>
  <si>
    <t>МДК.01.01</t>
  </si>
  <si>
    <t>Технологии производства дрожжей</t>
  </si>
  <si>
    <t>УП.01.01</t>
  </si>
  <si>
    <t>Учебная практика</t>
  </si>
  <si>
    <t>час</t>
  </si>
  <si>
    <t>нед</t>
  </si>
  <si>
    <t>ПП.01.01</t>
  </si>
  <si>
    <t>Производственная практика</t>
  </si>
  <si>
    <t>ПМ.1.ЭК</t>
  </si>
  <si>
    <t>Экзамен квалификационный</t>
  </si>
  <si>
    <t>ПМ.02</t>
  </si>
  <si>
    <t>Приготовление теста</t>
  </si>
  <si>
    <t>МДК.02.01</t>
  </si>
  <si>
    <t>Технология приготовления теста для хлебобулочных изделий</t>
  </si>
  <si>
    <t>МДК.02.02</t>
  </si>
  <si>
    <t>Технология приготовления теста для мучных кондитерских изделий</t>
  </si>
  <si>
    <t>УП.02.</t>
  </si>
  <si>
    <t>дз</t>
  </si>
  <si>
    <t>ПП.02.</t>
  </si>
  <si>
    <t>ПМ.03</t>
  </si>
  <si>
    <t>Разделка теста</t>
  </si>
  <si>
    <t>МДК.03.01</t>
  </si>
  <si>
    <t>Технологии деления теста, формования тестовых заготовок</t>
  </si>
  <si>
    <t>МДК.03.02</t>
  </si>
  <si>
    <t>Технологии разделки мучных кондитерских изделий</t>
  </si>
  <si>
    <t>УП.03</t>
  </si>
  <si>
    <t>ПП.03</t>
  </si>
  <si>
    <t>ПМ.02.ПМ.03</t>
  </si>
  <si>
    <t>ПМ.04</t>
  </si>
  <si>
    <t>Термическая обработка теста и отделка поверхности хлебобулочных изделий</t>
  </si>
  <si>
    <t>МДК.04.01</t>
  </si>
  <si>
    <t>Технологии выпекания хлеба, хлебобулочных, бараночных изделий и сушки сухарных изделий</t>
  </si>
  <si>
    <t>МДК.04.02</t>
  </si>
  <si>
    <t>Технология приготовления выпеченных полуфабрикатов и отделки мучных кондитерских изделий</t>
  </si>
  <si>
    <t>ДЗ</t>
  </si>
  <si>
    <t>УП.04</t>
  </si>
  <si>
    <t>ПП.04</t>
  </si>
  <si>
    <t>ПМ.05</t>
  </si>
  <si>
    <t>Укладка и упаковка готовой продукции</t>
  </si>
  <si>
    <t>МДК.05.01</t>
  </si>
  <si>
    <t>Технологии упаковки и укладки готовой продукции</t>
  </si>
  <si>
    <t>УП.05</t>
  </si>
  <si>
    <t>ПП.05</t>
  </si>
  <si>
    <t>ПМ.04. ПМ.05</t>
  </si>
  <si>
    <t>ФК</t>
  </si>
  <si>
    <t>Промежуточная аттестация (общеобразовательный цикл)</t>
  </si>
  <si>
    <t>Промежуточная аттестация (профессиональная подготовка</t>
  </si>
  <si>
    <t>ГИА</t>
  </si>
  <si>
    <t>ИТОГО:</t>
  </si>
  <si>
    <t xml:space="preserve">Дисциплин и МДК </t>
  </si>
  <si>
    <t xml:space="preserve">Учебная и производственная практики </t>
  </si>
  <si>
    <t>Производственная  практика</t>
  </si>
  <si>
    <t xml:space="preserve">Экзаменов (в т. ч. экзаменов (квалификационных)) </t>
  </si>
  <si>
    <t xml:space="preserve">Дифф. зачетов </t>
  </si>
  <si>
    <t>Зачётов</t>
  </si>
  <si>
    <t>Государственная (итоговая) аттестация</t>
  </si>
  <si>
    <t>Итого</t>
  </si>
  <si>
    <t xml:space="preserve">КОНСУЛЬТАЦИИ </t>
  </si>
  <si>
    <t>4 часа на обучающегося</t>
  </si>
  <si>
    <t>Контрольных работ (итоговые письм. классные)</t>
  </si>
  <si>
    <t>Контрольных работ (домашние)</t>
  </si>
  <si>
    <t>Комплексный зачёт УП. 02,03,04 - 2,4 семестр</t>
  </si>
  <si>
    <t>Комплексный зачёт ПП.01,02,03,04 - 2 семестр</t>
  </si>
  <si>
    <t>Комплексный зачёт ПП.02,03,04 - 4 семестр</t>
  </si>
  <si>
    <t>Комплексный зачёт УП. 02,03,04,05 - 6 семестр</t>
  </si>
  <si>
    <t>Комплексный зачёт ПП.02,03,04,05 - 6 семестр</t>
  </si>
  <si>
    <t>Комплексный экзамен ПМ.02, ПМ.03</t>
  </si>
  <si>
    <t>Комплексный экзамен ПМ.04, ПМ.05</t>
  </si>
</sst>
</file>

<file path=xl/styles.xml><?xml version="1.0" encoding="utf-8"?>
<styleSheet xmlns="http://schemas.openxmlformats.org/spreadsheetml/2006/main" xml:space="preserve">
  <numFmts count="0"/>
  <fonts count="10">
    <font>
      <b val="0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FF0000"/>
      <name val="Times New Roman"/>
    </font>
    <font>
      <b val="1"/>
      <i val="0"/>
      <strike val="0"/>
      <u val="none"/>
      <sz val="9"/>
      <color rgb="FFFF0000"/>
      <name val="Times New Roman"/>
    </font>
    <font>
      <b val="1"/>
      <i val="1"/>
      <strike val="0"/>
      <u val="none"/>
      <sz val="9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8"/>
      <color rgb="FFFF0000"/>
      <name val="Times New Roman"/>
    </font>
    <font>
      <b val="0"/>
      <i val="0"/>
      <strike val="0"/>
      <u val="none"/>
      <sz val="9"/>
      <color rgb="FF000000"/>
      <name val="Tahoma"/>
    </font>
  </fonts>
  <fills count="11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0066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808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F99CC"/>
        <bgColor rgb="FF800000"/>
      </patternFill>
    </fill>
    <fill>
      <patternFill patternType="solid">
        <fgColor rgb="FFFF99CC"/>
        <bgColor rgb="FFFFCC00"/>
      </patternFill>
    </fill>
  </fills>
  <borders count="68">
    <border/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40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0" borderId="3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0" borderId="5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0" borderId="5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2" numFmtId="0" fillId="0" borderId="6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7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3" numFmtId="0" fillId="0" borderId="6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2" numFmtId="0" fillId="0" borderId="7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9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3" numFmtId="0" fillId="0" borderId="10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3" numFmtId="0" fillId="0" borderId="11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3" numFmtId="0" fillId="0" borderId="12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2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1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1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0" borderId="18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20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2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2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2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2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25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26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27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0" borderId="10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0" borderId="30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3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0" borderId="3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18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3" borderId="3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3" borderId="3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3" numFmtId="0" fillId="3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3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3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3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3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4" borderId="1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4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4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3" numFmtId="0" fillId="0" borderId="17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16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40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4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5" borderId="14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4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4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3" numFmtId="0" fillId="0" borderId="4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1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6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5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3" numFmtId="0" fillId="0" borderId="3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3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4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4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5" borderId="3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0" borderId="3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3" numFmtId="0" fillId="0" borderId="37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5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3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3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4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3" numFmtId="0" fillId="0" borderId="2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25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39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1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1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1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2" numFmtId="0" fillId="0" borderId="3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0" borderId="3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13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4" numFmtId="0" fillId="0" borderId="1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0" borderId="3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3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4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3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3" numFmtId="0" fillId="4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4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4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4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4" borderId="3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4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3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4" numFmtId="0" fillId="0" borderId="1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27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4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15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3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35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4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6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6" borderId="31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3" numFmtId="0" fillId="6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6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6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6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6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6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6" borderId="3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6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6" borderId="1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6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4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44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45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4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4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4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4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4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false"/>
      <protection locked="false" hidden="false"/>
    </xf>
    <xf xfId="0" fontId="3" numFmtId="0" fillId="7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7" borderId="19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3" numFmtId="0" fillId="7" borderId="23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7" borderId="2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7" borderId="2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7" borderId="2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7" borderId="2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7" borderId="4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7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7" borderId="4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7" borderId="1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7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7" borderId="4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7" borderId="43" applyFont="1" applyNumberFormat="0" applyFill="1" applyBorder="1" applyAlignment="1" applyProtection="true">
      <alignment horizontal="left" vertical="center" textRotation="0" wrapText="true" shrinkToFit="false"/>
      <protection locked="false" hidden="false"/>
    </xf>
    <xf xfId="0" fontId="3" numFmtId="0" fillId="7" borderId="49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7" borderId="50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7" borderId="51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7" borderId="5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7" borderId="4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7" borderId="5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7" borderId="5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7" borderId="4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7" borderId="5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0" borderId="44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0" borderId="5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6" borderId="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6" borderId="3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3" applyFont="1" applyNumberFormat="0" applyFill="0" applyBorder="1" applyAlignment="1" applyProtection="true">
      <alignment horizontal="left" vertical="top" textRotation="0" wrapText="true" shrinkToFit="false"/>
      <protection locked="false" hidden="false"/>
    </xf>
    <xf xfId="0" fontId="3" numFmtId="0" fillId="0" borderId="55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1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4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2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2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2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5" applyFont="1" applyNumberFormat="0" applyFill="0" applyBorder="1" applyAlignment="1" applyProtection="true">
      <alignment horizontal="left" vertical="top" textRotation="0" wrapText="true" shrinkToFit="false"/>
      <protection locked="false" hidden="false"/>
    </xf>
    <xf xfId="0" fontId="3" numFmtId="0" fillId="0" borderId="4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7" borderId="56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3" applyFont="1" applyNumberFormat="0" applyFill="0" applyBorder="1" applyAlignment="1" applyProtection="true">
      <alignment horizontal="left" vertical="center" textRotation="0" wrapText="true" shrinkToFit="false"/>
      <protection locked="false" hidden="false"/>
    </xf>
    <xf xfId="0" fontId="3" numFmtId="0" fillId="0" borderId="2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6" borderId="37" applyFont="1" applyNumberFormat="0" applyFill="1" applyBorder="1" applyAlignment="1" applyProtection="true">
      <alignment horizontal="center" vertical="center" textRotation="0" wrapText="false" shrinkToFit="false"/>
      <protection locked="false" hidden="false"/>
    </xf>
    <xf xfId="0" fontId="3" numFmtId="0" fillId="0" borderId="5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6" borderId="3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6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0" borderId="4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5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5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4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3" numFmtId="0" fillId="0" borderId="5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2" numFmtId="0" fillId="0" borderId="7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3" numFmtId="0" fillId="0" borderId="3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7" borderId="3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5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7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3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2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2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8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5" numFmtId="0" fillId="8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8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8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8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8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8" borderId="3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8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8" borderId="14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9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9" borderId="3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8" borderId="14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3" numFmtId="0" fillId="8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8" borderId="3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8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8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8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8" borderId="3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8" borderId="17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3" numFmtId="0" fillId="8" borderId="16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3" numFmtId="0" fillId="8" borderId="40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3" numFmtId="0" fillId="8" borderId="16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8" borderId="36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0" borderId="15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0" borderId="3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4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4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4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60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4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4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1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7" numFmtId="0" fillId="0" borderId="5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7" numFmtId="0" fillId="0" borderId="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7" numFmtId="0" fillId="0" borderId="1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0" borderId="26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36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52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0" borderId="2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0" borderId="5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0" borderId="6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53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8" numFmtId="0" fillId="0" borderId="23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8" numFmtId="0" fillId="0" borderId="49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8" numFmtId="0" fillId="0" borderId="21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8" numFmtId="0" fillId="0" borderId="50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22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51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19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14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43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2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22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17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40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32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42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7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6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3" numFmtId="0" fillId="0" borderId="16" applyFont="1" applyNumberFormat="0" applyFill="0" applyBorder="1" applyAlignment="1" applyProtection="true">
      <alignment horizontal="general" vertical="top" textRotation="0" wrapText="false" shrinkToFit="false"/>
      <protection hidden="false"/>
    </xf>
    <xf xfId="0" fontId="3" numFmtId="0" fillId="0" borderId="33" applyFont="1" applyNumberFormat="0" applyFill="0" applyBorder="1" applyAlignment="1" applyProtection="true">
      <alignment horizontal="general" vertical="top" textRotation="0" wrapText="false" shrinkToFit="false"/>
      <protection hidden="false"/>
    </xf>
    <xf xfId="0" fontId="1" numFmtId="0" fillId="0" borderId="19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0" borderId="43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0" borderId="19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43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20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62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50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51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25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16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50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63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18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62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16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1" numFmtId="0" fillId="0" borderId="50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1" numFmtId="0" fillId="0" borderId="64" applyFont="1" applyNumberFormat="0" applyFill="0" applyBorder="1" applyAlignment="1" applyProtection="true">
      <alignment horizontal="center" vertical="center" textRotation="0" wrapText="false" shrinkToFit="false"/>
      <protection locked="false" hidden="false"/>
    </xf>
    <xf xfId="0" fontId="1" numFmtId="0" fillId="0" borderId="65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66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3" numFmtId="0" fillId="7" borderId="4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7" borderId="5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7" borderId="20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7" borderId="2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23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49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3" numFmtId="0" fillId="7" borderId="6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7" borderId="5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9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14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43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1" numFmtId="0" fillId="0" borderId="37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2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1" numFmtId="0" fillId="0" borderId="5" applyFont="1" applyNumberFormat="0" applyFill="0" applyBorder="1" applyAlignment="1" applyProtection="true">
      <alignment horizontal="center" vertical="center" textRotation="0" wrapText="true" shrinkToFit="false"/>
      <protection locked="false" hidden="false"/>
    </xf>
    <xf xfId="0" fontId="3" numFmtId="0" fillId="7" borderId="2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7" borderId="2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5" numFmtId="0" fillId="0" borderId="3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8" numFmtId="0" fillId="0" borderId="47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8" numFmtId="0" fillId="0" borderId="52" applyFont="1" applyNumberFormat="0" applyFill="0" applyBorder="1" applyAlignment="1" applyProtection="true">
      <alignment horizontal="center" vertical="center" textRotation="90" wrapText="true" shrinkToFit="false"/>
      <protection locked="false" hidden="false"/>
    </xf>
    <xf xfId="0" fontId="3" numFmtId="0" fillId="0" borderId="2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16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2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8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8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0" borderId="3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4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1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10" borderId="7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2" numFmtId="0" fillId="10" borderId="14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10" borderId="15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3" numFmtId="0" fillId="8" borderId="17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3" numFmtId="0" fillId="8" borderId="16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3" numFmtId="0" fillId="8" borderId="40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3" numFmtId="0" fillId="0" borderId="6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0" fillId="0" borderId="6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9" numFmtId="0" fillId="0" borderId="7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5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10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94"/>
  <sheetViews>
    <sheetView tabSelected="1" workbookViewId="0" showGridLines="true" showRowColHeaders="1">
      <selection activeCell="A59" sqref="A59:XFD59"/>
    </sheetView>
  </sheetViews>
  <sheetFormatPr customHeight="true" defaultRowHeight="12" defaultColWidth="14.6640625" outlineLevelRow="0" outlineLevelCol="0"/>
  <cols>
    <col min="1" max="1" width="17.33203125" customWidth="true" style="20"/>
    <col min="2" max="2" width="31.83203125" customWidth="true" style="20"/>
    <col min="3" max="3" width="3.83203125" customWidth="true" style="20"/>
    <col min="4" max="4" width="3.83203125" customWidth="true" style="20"/>
    <col min="5" max="5" width="3.83203125" customWidth="true" style="20"/>
    <col min="6" max="6" width="3.83203125" customWidth="true" style="20"/>
    <col min="7" max="7" width="4" customWidth="true" style="20"/>
    <col min="8" max="8" width="4" customWidth="true" style="20"/>
    <col min="9" max="9" width="7.33203125" customWidth="true" style="20"/>
    <col min="10" max="10" width="10" customWidth="true" style="20"/>
    <col min="11" max="11" width="7" customWidth="true" style="20"/>
    <col min="12" max="12" width="5.6640625" customWidth="true" style="20"/>
    <col min="13" max="13" width="5.83203125" customWidth="true" style="20"/>
    <col min="14" max="14" width="4.6640625" customWidth="true" style="20"/>
    <col min="15" max="15" width="4.6640625" customWidth="true" style="20"/>
    <col min="16" max="16" width="8.6640625" customWidth="true" style="20"/>
    <col min="17" max="17" width="8.6640625" customWidth="true" style="20"/>
    <col min="18" max="18" width="8.6640625" customWidth="true" style="20"/>
    <col min="19" max="19" width="8.6640625" customWidth="true" style="20"/>
    <col min="20" max="20" width="8.6640625" customWidth="true" style="20"/>
    <col min="21" max="21" width="8.6640625" customWidth="true" style="20"/>
    <col min="22" max="22" width="7.1640625" customWidth="true" style="20"/>
    <col min="23" max="23" width="5.33203125" customWidth="true" style="20"/>
  </cols>
  <sheetData>
    <row r="1" spans="1:27" customHeight="1" ht="24">
      <c r="A1" s="335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</row>
    <row r="2" spans="1:27" customHeight="1" ht="33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</row>
    <row r="3" spans="1:27" customHeight="1" ht="13.5" hidden="true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</row>
    <row r="4" spans="1:27" customHeight="1" ht="70.5" hidden="true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</row>
    <row r="5" spans="1:27" customHeight="1" ht="6.75">
      <c r="A5" s="338" t="s">
        <v>1</v>
      </c>
      <c r="B5" s="341" t="s">
        <v>2</v>
      </c>
      <c r="C5" s="344" t="s">
        <v>3</v>
      </c>
      <c r="D5" s="328"/>
      <c r="E5" s="328"/>
      <c r="F5" s="328"/>
      <c r="G5" s="328"/>
      <c r="H5" s="328"/>
      <c r="I5" s="328" t="s">
        <v>4</v>
      </c>
      <c r="J5" s="328"/>
      <c r="K5" s="328"/>
      <c r="L5" s="328"/>
      <c r="M5" s="328"/>
      <c r="N5" s="328"/>
      <c r="O5" s="329"/>
      <c r="P5" s="314"/>
      <c r="Q5" s="315"/>
      <c r="R5" s="315"/>
      <c r="S5" s="315"/>
      <c r="T5" s="315"/>
      <c r="U5" s="315"/>
      <c r="V5" s="328" t="s">
        <v>5</v>
      </c>
      <c r="W5" s="329"/>
      <c r="X5" s="21"/>
    </row>
    <row r="6" spans="1:27" customHeight="1" ht="16.5">
      <c r="A6" s="339"/>
      <c r="B6" s="342"/>
      <c r="C6" s="345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7"/>
      <c r="P6" s="309" t="s">
        <v>6</v>
      </c>
      <c r="Q6" s="310"/>
      <c r="R6" s="334" t="s">
        <v>7</v>
      </c>
      <c r="S6" s="334"/>
      <c r="T6" s="307" t="s">
        <v>8</v>
      </c>
      <c r="U6" s="308"/>
      <c r="V6" s="330"/>
      <c r="W6" s="331"/>
      <c r="X6" s="21"/>
    </row>
    <row r="7" spans="1:27" customHeight="1" ht="12.75">
      <c r="A7" s="339"/>
      <c r="B7" s="342"/>
      <c r="C7" s="351">
        <v>1</v>
      </c>
      <c r="D7" s="348">
        <v>2</v>
      </c>
      <c r="E7" s="348">
        <v>3</v>
      </c>
      <c r="F7" s="348">
        <v>4</v>
      </c>
      <c r="G7" s="348">
        <v>5</v>
      </c>
      <c r="H7" s="311">
        <v>6</v>
      </c>
      <c r="I7" s="325" t="s">
        <v>9</v>
      </c>
      <c r="J7" s="367" t="s">
        <v>10</v>
      </c>
      <c r="K7" s="370" t="s">
        <v>11</v>
      </c>
      <c r="L7" s="371"/>
      <c r="M7" s="371"/>
      <c r="N7" s="371"/>
      <c r="O7" s="372"/>
      <c r="P7" s="5" t="s">
        <v>12</v>
      </c>
      <c r="Q7" s="3" t="s">
        <v>13</v>
      </c>
      <c r="R7" s="3" t="s">
        <v>14</v>
      </c>
      <c r="S7" s="3" t="s">
        <v>15</v>
      </c>
      <c r="T7" s="3" t="s">
        <v>16</v>
      </c>
      <c r="U7" s="6" t="s">
        <v>17</v>
      </c>
      <c r="V7" s="330"/>
      <c r="W7" s="331"/>
      <c r="X7" s="21"/>
    </row>
    <row r="8" spans="1:27" customHeight="1" ht="68.25">
      <c r="A8" s="339"/>
      <c r="B8" s="342"/>
      <c r="C8" s="352"/>
      <c r="D8" s="349"/>
      <c r="E8" s="354"/>
      <c r="F8" s="354"/>
      <c r="G8" s="349"/>
      <c r="H8" s="312"/>
      <c r="I8" s="326"/>
      <c r="J8" s="368"/>
      <c r="K8" s="356" t="s">
        <v>18</v>
      </c>
      <c r="L8" s="314" t="s">
        <v>19</v>
      </c>
      <c r="M8" s="315"/>
      <c r="N8" s="315"/>
      <c r="O8" s="316"/>
      <c r="P8" s="4" t="s">
        <v>20</v>
      </c>
      <c r="Q8" s="2" t="s">
        <v>21</v>
      </c>
      <c r="R8" s="2" t="s">
        <v>22</v>
      </c>
      <c r="S8" s="2" t="s">
        <v>23</v>
      </c>
      <c r="T8" s="2" t="s">
        <v>24</v>
      </c>
      <c r="U8" s="7" t="s">
        <v>25</v>
      </c>
      <c r="V8" s="332"/>
      <c r="W8" s="333"/>
      <c r="X8" s="22"/>
    </row>
    <row r="9" spans="1:27" customHeight="1" ht="19.5">
      <c r="A9" s="339"/>
      <c r="B9" s="342"/>
      <c r="C9" s="352"/>
      <c r="D9" s="349"/>
      <c r="E9" s="354"/>
      <c r="F9" s="354"/>
      <c r="G9" s="349"/>
      <c r="H9" s="312"/>
      <c r="I9" s="326"/>
      <c r="J9" s="368"/>
      <c r="K9" s="357"/>
      <c r="L9" s="325" t="s">
        <v>26</v>
      </c>
      <c r="M9" s="325" t="s">
        <v>27</v>
      </c>
      <c r="N9" s="363"/>
      <c r="O9" s="323" t="s">
        <v>28</v>
      </c>
      <c r="P9" s="319">
        <v>612</v>
      </c>
      <c r="Q9" s="321">
        <v>864</v>
      </c>
      <c r="R9" s="321">
        <v>612</v>
      </c>
      <c r="S9" s="321">
        <v>864</v>
      </c>
      <c r="T9" s="321">
        <v>612</v>
      </c>
      <c r="U9" s="378">
        <v>864</v>
      </c>
      <c r="V9" s="341" t="s">
        <v>29</v>
      </c>
      <c r="W9" s="317" t="s">
        <v>30</v>
      </c>
      <c r="X9" s="22"/>
    </row>
    <row r="10" spans="1:27" customHeight="1" ht="38.25">
      <c r="A10" s="340"/>
      <c r="B10" s="343"/>
      <c r="C10" s="353"/>
      <c r="D10" s="350"/>
      <c r="E10" s="355"/>
      <c r="F10" s="355"/>
      <c r="G10" s="350"/>
      <c r="H10" s="313"/>
      <c r="I10" s="327"/>
      <c r="J10" s="369"/>
      <c r="K10" s="358"/>
      <c r="L10" s="327"/>
      <c r="M10" s="327"/>
      <c r="N10" s="364"/>
      <c r="O10" s="324"/>
      <c r="P10" s="320"/>
      <c r="Q10" s="322"/>
      <c r="R10" s="322"/>
      <c r="S10" s="322"/>
      <c r="T10" s="322"/>
      <c r="U10" s="379"/>
      <c r="V10" s="343"/>
      <c r="W10" s="318"/>
      <c r="X10" s="23">
        <f>SUM(P9:U10)</f>
        <v>4428</v>
      </c>
    </row>
    <row r="11" spans="1:27" customHeight="1" ht="13.5">
      <c r="A11" s="24" t="s">
        <v>31</v>
      </c>
      <c r="B11" s="25" t="s">
        <v>32</v>
      </c>
      <c r="C11" s="26" t="s">
        <v>33</v>
      </c>
      <c r="D11" s="26" t="s">
        <v>34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12</v>
      </c>
      <c r="L11" s="27">
        <v>13</v>
      </c>
      <c r="M11" s="24">
        <v>14</v>
      </c>
      <c r="N11" s="28" t="s">
        <v>35</v>
      </c>
      <c r="O11" s="27">
        <v>15</v>
      </c>
      <c r="P11" s="29">
        <v>16</v>
      </c>
      <c r="Q11" s="30">
        <v>17</v>
      </c>
      <c r="R11" s="30">
        <v>18</v>
      </c>
      <c r="S11" s="30">
        <v>19</v>
      </c>
      <c r="T11" s="30">
        <v>20</v>
      </c>
      <c r="U11" s="31">
        <v>21</v>
      </c>
      <c r="V11" s="24">
        <v>22</v>
      </c>
      <c r="W11" s="32">
        <v>23</v>
      </c>
      <c r="X11" s="23"/>
    </row>
    <row r="12" spans="1:27" customHeight="1" ht="20.25">
      <c r="A12" s="33"/>
      <c r="B12" s="34" t="s">
        <v>36</v>
      </c>
      <c r="C12" s="35"/>
      <c r="D12" s="36"/>
      <c r="E12" s="36"/>
      <c r="F12" s="36"/>
      <c r="G12" s="36"/>
      <c r="H12" s="37"/>
      <c r="I12" s="38">
        <f>I13+I35+K69+K70+K81</f>
        <v>2532</v>
      </c>
      <c r="J12" s="39">
        <f>SUM(J13+J36+J40+J68)</f>
        <v>1386</v>
      </c>
      <c r="K12" s="39">
        <f>SUM(K13+K35+K69+K70+K81)</f>
        <v>4428</v>
      </c>
      <c r="L12" s="40">
        <f>K12-M12</f>
        <v>3321</v>
      </c>
      <c r="M12" s="39">
        <f>SUM(M13+M36+M40+M68)</f>
        <v>1107</v>
      </c>
      <c r="N12" s="41">
        <f>SUM(N13+N35+N68+N74)</f>
        <v>0</v>
      </c>
      <c r="O12" s="42">
        <f>SUM(O13+O35+O68+O74)</f>
        <v>0</v>
      </c>
      <c r="P12" s="43">
        <f>SUM(P13+P35+P69+P70+P68+P81)</f>
        <v>612</v>
      </c>
      <c r="Q12" s="44">
        <f>SUM(Q13+Q35+Q69+Q70+Q68+Q81)</f>
        <v>864</v>
      </c>
      <c r="R12" s="44">
        <f>SUM(R13+R35+R69+R70+R68+R81)</f>
        <v>612</v>
      </c>
      <c r="S12" s="44">
        <f>SUM(S13+S35+S69+S70+S68+S81)</f>
        <v>864</v>
      </c>
      <c r="T12" s="44">
        <f>SUM(T13+T35+T69+T70+T68+T81)</f>
        <v>612</v>
      </c>
      <c r="U12" s="45">
        <f>SUM(U13+U35+U69+U70+U68+U81)</f>
        <v>864</v>
      </c>
      <c r="V12" s="46">
        <f>SUM(P12:U12)</f>
        <v>4428</v>
      </c>
      <c r="W12" s="47">
        <v>144</v>
      </c>
      <c r="X12" s="48">
        <f>SUM(P12:U12)</f>
        <v>4428</v>
      </c>
      <c r="Y12" s="20">
        <f>K12+J12</f>
        <v>5814</v>
      </c>
      <c r="Z12" s="49"/>
      <c r="AA12" s="50"/>
    </row>
    <row r="13" spans="1:27" customHeight="1" ht="29.25" s="63" customFormat="1">
      <c r="A13" s="51" t="s">
        <v>37</v>
      </c>
      <c r="B13" s="52" t="s">
        <v>38</v>
      </c>
      <c r="C13" s="53"/>
      <c r="D13" s="54"/>
      <c r="E13" s="54"/>
      <c r="F13" s="54"/>
      <c r="G13" s="54"/>
      <c r="H13" s="55"/>
      <c r="I13" s="56">
        <f>SUM(I14+I31)</f>
        <v>1920</v>
      </c>
      <c r="J13" s="57">
        <f>SUM(J14+J31)</f>
        <v>1026</v>
      </c>
      <c r="K13" s="57">
        <f>SUM(K14+K31)</f>
        <v>2052</v>
      </c>
      <c r="L13" s="57">
        <f>SUM(L14+L31)</f>
        <v>1344</v>
      </c>
      <c r="M13" s="57">
        <f>SUM(M14+M31)</f>
        <v>708</v>
      </c>
      <c r="N13" s="58">
        <f>SUM(N14+N31)</f>
        <v>0</v>
      </c>
      <c r="O13" s="59">
        <f>SUM(O14+O31)</f>
        <v>0</v>
      </c>
      <c r="P13" s="59">
        <f>SUM(P14+P31)</f>
        <v>369</v>
      </c>
      <c r="Q13" s="59">
        <f>SUM(Q14+Q31)</f>
        <v>503</v>
      </c>
      <c r="R13" s="59">
        <f>SUM(R14+R31)</f>
        <v>444</v>
      </c>
      <c r="S13" s="59">
        <f>SUM(S14+S31)</f>
        <v>474</v>
      </c>
      <c r="T13" s="59">
        <f>SUM(T14+T31)</f>
        <v>205</v>
      </c>
      <c r="U13" s="60">
        <f>SUM(U14+U31)</f>
        <v>57</v>
      </c>
      <c r="V13" s="57">
        <f>SUM(V14+V31)</f>
        <v>592</v>
      </c>
      <c r="W13" s="61"/>
      <c r="X13" s="62">
        <f>SUM(P13:U13)</f>
        <v>2052</v>
      </c>
    </row>
    <row r="14" spans="1:27" customHeight="1" ht="15">
      <c r="A14" s="64"/>
      <c r="B14" s="65" t="s">
        <v>39</v>
      </c>
      <c r="C14" s="66"/>
      <c r="D14" s="67"/>
      <c r="E14" s="67"/>
      <c r="F14" s="67"/>
      <c r="G14" s="67"/>
      <c r="H14" s="68"/>
      <c r="I14" s="69">
        <f>SUM(I15:I30)</f>
        <v>1850</v>
      </c>
      <c r="J14" s="70">
        <f>SUM(J15:J30)</f>
        <v>956</v>
      </c>
      <c r="K14" s="70">
        <f>SUM(K15:K30)</f>
        <v>1911</v>
      </c>
      <c r="L14" s="70">
        <f>SUM(L15:L30)</f>
        <v>1275</v>
      </c>
      <c r="M14" s="70">
        <f>SUM(M15:M30)</f>
        <v>636</v>
      </c>
      <c r="N14" s="71">
        <f>SUM(N15:N30)</f>
        <v>0</v>
      </c>
      <c r="O14" s="72">
        <f>SUM(O15:O30)</f>
        <v>0</v>
      </c>
      <c r="P14" s="72">
        <f>SUM(P15:P30)</f>
        <v>369</v>
      </c>
      <c r="Q14" s="72">
        <f>SUM(Q15:Q30)</f>
        <v>503</v>
      </c>
      <c r="R14" s="72">
        <f>SUM(R15:R30)</f>
        <v>444</v>
      </c>
      <c r="S14" s="72">
        <f>SUM(S15:S30)</f>
        <v>474</v>
      </c>
      <c r="T14" s="72">
        <f>SUM(T15:T30)</f>
        <v>86</v>
      </c>
      <c r="U14" s="73">
        <f>SUM(U15:U30)</f>
        <v>35</v>
      </c>
      <c r="V14" s="70">
        <f>SUM(V15:V30)</f>
        <v>451</v>
      </c>
      <c r="W14" s="74"/>
      <c r="X14" s="50"/>
    </row>
    <row r="15" spans="1:27" customHeight="1" ht="15">
      <c r="A15" s="75" t="s">
        <v>40</v>
      </c>
      <c r="B15" s="76" t="s">
        <v>41</v>
      </c>
      <c r="C15" s="77"/>
      <c r="D15" s="77" t="s">
        <v>42</v>
      </c>
      <c r="E15" s="78"/>
      <c r="F15" s="78" t="s">
        <v>43</v>
      </c>
      <c r="G15" s="78"/>
      <c r="H15" s="79"/>
      <c r="I15" s="80">
        <f>SUM(J15:J15)</f>
        <v>57</v>
      </c>
      <c r="J15" s="81">
        <v>57</v>
      </c>
      <c r="K15" s="75">
        <v>114</v>
      </c>
      <c r="L15" s="75">
        <f>K15-M15</f>
        <v>76</v>
      </c>
      <c r="M15" s="75">
        <v>38</v>
      </c>
      <c r="N15" s="82"/>
      <c r="O15" s="83"/>
      <c r="P15" s="84">
        <v>23</v>
      </c>
      <c r="Q15" s="84">
        <v>34</v>
      </c>
      <c r="R15" s="83">
        <v>17</v>
      </c>
      <c r="S15" s="83">
        <v>40</v>
      </c>
      <c r="T15" s="83"/>
      <c r="U15" s="85"/>
      <c r="V15" s="75">
        <f>SUM(P15:P15)</f>
        <v>23</v>
      </c>
      <c r="W15" s="86"/>
      <c r="X15" s="50"/>
    </row>
    <row r="16" spans="1:27" customHeight="1" ht="15">
      <c r="A16" s="75" t="s">
        <v>44</v>
      </c>
      <c r="B16" s="76" t="s">
        <v>45</v>
      </c>
      <c r="C16" s="77"/>
      <c r="D16" s="78"/>
      <c r="E16" s="78"/>
      <c r="F16" s="78" t="s">
        <v>42</v>
      </c>
      <c r="G16" s="78"/>
      <c r="H16" s="79"/>
      <c r="I16" s="80">
        <f>SUM(J16:J16)</f>
        <v>85</v>
      </c>
      <c r="J16" s="81">
        <v>85</v>
      </c>
      <c r="K16" s="75">
        <v>171</v>
      </c>
      <c r="L16" s="75">
        <f>K16-M16</f>
        <v>113</v>
      </c>
      <c r="M16" s="75">
        <v>58</v>
      </c>
      <c r="N16" s="82"/>
      <c r="O16" s="83"/>
      <c r="P16" s="84">
        <v>31</v>
      </c>
      <c r="Q16" s="84">
        <v>45</v>
      </c>
      <c r="R16" s="83">
        <v>43</v>
      </c>
      <c r="S16" s="83">
        <v>52</v>
      </c>
      <c r="T16" s="83"/>
      <c r="U16" s="85"/>
      <c r="V16" s="75">
        <f>SUM(P16:P16)</f>
        <v>31</v>
      </c>
      <c r="W16" s="86"/>
      <c r="X16" s="50"/>
    </row>
    <row r="17" spans="1:27" customHeight="1" ht="15">
      <c r="A17" s="75" t="s">
        <v>46</v>
      </c>
      <c r="B17" s="76" t="s">
        <v>47</v>
      </c>
      <c r="C17" s="77"/>
      <c r="D17" s="78"/>
      <c r="E17" s="78"/>
      <c r="F17" s="78" t="s">
        <v>42</v>
      </c>
      <c r="G17" s="78"/>
      <c r="H17" s="79"/>
      <c r="I17" s="80">
        <f>SUM(J17:J17)</f>
        <v>85</v>
      </c>
      <c r="J17" s="87">
        <v>85</v>
      </c>
      <c r="K17" s="75">
        <v>171</v>
      </c>
      <c r="L17" s="75">
        <f>K17-M17</f>
        <v>123</v>
      </c>
      <c r="M17" s="75">
        <v>48</v>
      </c>
      <c r="N17" s="82"/>
      <c r="O17" s="83"/>
      <c r="P17" s="83">
        <v>34</v>
      </c>
      <c r="Q17" s="83">
        <v>46</v>
      </c>
      <c r="R17" s="83">
        <v>28</v>
      </c>
      <c r="S17" s="83">
        <v>63</v>
      </c>
      <c r="T17" s="83"/>
      <c r="U17" s="85"/>
      <c r="V17" s="75">
        <f>SUM(P17:P17)</f>
        <v>34</v>
      </c>
      <c r="W17" s="86"/>
      <c r="X17" s="50"/>
    </row>
    <row r="18" spans="1:27" customHeight="1" ht="15">
      <c r="A18" s="75" t="s">
        <v>48</v>
      </c>
      <c r="B18" s="76" t="s">
        <v>49</v>
      </c>
      <c r="C18" s="77"/>
      <c r="D18" s="78"/>
      <c r="E18" s="78"/>
      <c r="F18" s="78" t="s">
        <v>42</v>
      </c>
      <c r="G18" s="78"/>
      <c r="H18" s="79"/>
      <c r="I18" s="80">
        <f>SUM(J18:J18)</f>
        <v>88</v>
      </c>
      <c r="J18" s="87">
        <v>88</v>
      </c>
      <c r="K18" s="75">
        <v>171</v>
      </c>
      <c r="L18" s="75">
        <f>K18-M18</f>
        <v>135</v>
      </c>
      <c r="M18" s="75">
        <v>36</v>
      </c>
      <c r="N18" s="82"/>
      <c r="O18" s="83"/>
      <c r="P18" s="83">
        <v>34</v>
      </c>
      <c r="Q18" s="83">
        <v>38</v>
      </c>
      <c r="R18" s="83">
        <v>46</v>
      </c>
      <c r="S18" s="83">
        <v>53</v>
      </c>
      <c r="T18" s="83"/>
      <c r="U18" s="85"/>
      <c r="V18" s="88">
        <f>SUM(P18:P18)</f>
        <v>34</v>
      </c>
      <c r="W18" s="86"/>
      <c r="X18" s="50"/>
    </row>
    <row r="19" spans="1:27" customHeight="1" ht="15">
      <c r="A19" s="75" t="s">
        <v>50</v>
      </c>
      <c r="B19" s="76" t="s">
        <v>51</v>
      </c>
      <c r="C19" s="77"/>
      <c r="D19" s="78"/>
      <c r="E19" s="78"/>
      <c r="F19" s="78"/>
      <c r="G19" s="78" t="s">
        <v>42</v>
      </c>
      <c r="H19" s="79"/>
      <c r="I19" s="80">
        <f>SUM(J19:J19)</f>
        <v>85</v>
      </c>
      <c r="J19" s="87">
        <v>85</v>
      </c>
      <c r="K19" s="75">
        <v>171</v>
      </c>
      <c r="L19" s="75">
        <f>K19-M19</f>
        <v>64</v>
      </c>
      <c r="M19" s="75">
        <v>107</v>
      </c>
      <c r="N19" s="82"/>
      <c r="O19" s="83"/>
      <c r="P19" s="83">
        <v>34</v>
      </c>
      <c r="Q19" s="83">
        <v>53</v>
      </c>
      <c r="R19" s="83">
        <v>34</v>
      </c>
      <c r="S19" s="83">
        <v>40</v>
      </c>
      <c r="T19" s="83">
        <v>10</v>
      </c>
      <c r="U19" s="85"/>
      <c r="V19" s="75">
        <f>SUM(P19:P19)</f>
        <v>34</v>
      </c>
      <c r="W19" s="86"/>
      <c r="X19" s="50"/>
    </row>
    <row r="20" spans="1:27" customHeight="1" ht="12">
      <c r="A20" s="75" t="s">
        <v>52</v>
      </c>
      <c r="B20" s="76" t="s">
        <v>53</v>
      </c>
      <c r="C20" s="77"/>
      <c r="D20" s="78"/>
      <c r="E20" s="78" t="s">
        <v>42</v>
      </c>
      <c r="F20" s="78"/>
      <c r="G20" s="78"/>
      <c r="H20" s="79"/>
      <c r="I20" s="80">
        <f>SUM(J20:J20)</f>
        <v>36</v>
      </c>
      <c r="J20" s="87">
        <v>36</v>
      </c>
      <c r="K20" s="75">
        <v>72</v>
      </c>
      <c r="L20" s="75">
        <f>K20-M20</f>
        <v>52</v>
      </c>
      <c r="M20" s="75">
        <v>20</v>
      </c>
      <c r="N20" s="82"/>
      <c r="O20" s="83"/>
      <c r="P20" s="83">
        <v>34</v>
      </c>
      <c r="Q20" s="83">
        <v>20</v>
      </c>
      <c r="R20" s="83">
        <v>18</v>
      </c>
      <c r="S20" s="83"/>
      <c r="T20" s="83"/>
      <c r="U20" s="85"/>
      <c r="V20" s="75">
        <f>SUM(P20:P20)</f>
        <v>34</v>
      </c>
      <c r="W20" s="86"/>
      <c r="X20" s="50"/>
    </row>
    <row r="21" spans="1:27" customHeight="1" ht="15">
      <c r="A21" s="75" t="s">
        <v>54</v>
      </c>
      <c r="B21" s="89" t="s">
        <v>55</v>
      </c>
      <c r="C21" s="77"/>
      <c r="D21" s="78"/>
      <c r="E21" s="78"/>
      <c r="F21" s="78"/>
      <c r="G21" s="78" t="s">
        <v>42</v>
      </c>
      <c r="H21" s="79"/>
      <c r="I21" s="80">
        <f>SUM(J21:J21)</f>
        <v>19</v>
      </c>
      <c r="J21" s="87">
        <v>19</v>
      </c>
      <c r="K21" s="75">
        <v>39</v>
      </c>
      <c r="L21" s="75">
        <f>K21-M21</f>
        <v>34</v>
      </c>
      <c r="M21" s="75">
        <v>5</v>
      </c>
      <c r="N21" s="82"/>
      <c r="O21" s="83"/>
      <c r="P21" s="83"/>
      <c r="Q21" s="83"/>
      <c r="R21" s="83"/>
      <c r="S21" s="78"/>
      <c r="T21" s="83">
        <v>39</v>
      </c>
      <c r="U21" s="49"/>
      <c r="V21" s="75">
        <f>SUM(P21:P21)</f>
        <v>0</v>
      </c>
      <c r="W21" s="90"/>
      <c r="X21" s="50"/>
    </row>
    <row r="22" spans="1:27" customHeight="1" ht="18">
      <c r="A22" s="75" t="s">
        <v>56</v>
      </c>
      <c r="B22" s="76" t="s">
        <v>57</v>
      </c>
      <c r="C22" s="77"/>
      <c r="D22" s="78"/>
      <c r="E22" s="78"/>
      <c r="F22" s="78" t="s">
        <v>43</v>
      </c>
      <c r="G22" s="78"/>
      <c r="H22" s="79"/>
      <c r="I22" s="80">
        <f>SUM(J22:K22)</f>
        <v>256</v>
      </c>
      <c r="J22" s="91">
        <v>85</v>
      </c>
      <c r="K22" s="88">
        <v>171</v>
      </c>
      <c r="L22" s="92">
        <f>K22-M22</f>
        <v>141</v>
      </c>
      <c r="M22" s="88">
        <v>30</v>
      </c>
      <c r="N22" s="82"/>
      <c r="O22" s="83"/>
      <c r="P22" s="83">
        <v>34</v>
      </c>
      <c r="Q22" s="83">
        <v>58</v>
      </c>
      <c r="R22" s="83">
        <v>34</v>
      </c>
      <c r="S22" s="83">
        <v>45</v>
      </c>
      <c r="T22" s="83"/>
      <c r="U22" s="85"/>
      <c r="V22" s="93">
        <f>SUM(P22:P22)</f>
        <v>34</v>
      </c>
      <c r="W22" s="86"/>
      <c r="X22" s="50"/>
    </row>
    <row r="23" spans="1:27" customHeight="1" ht="15.75">
      <c r="A23" s="75" t="s">
        <v>58</v>
      </c>
      <c r="B23" s="76" t="s">
        <v>59</v>
      </c>
      <c r="C23" s="77"/>
      <c r="D23" s="78"/>
      <c r="E23" s="78"/>
      <c r="F23" s="78" t="s">
        <v>42</v>
      </c>
      <c r="G23" s="78"/>
      <c r="H23" s="79"/>
      <c r="I23" s="80">
        <f>SUM(J23:K23)</f>
        <v>237</v>
      </c>
      <c r="J23" s="94">
        <v>66</v>
      </c>
      <c r="K23" s="75">
        <v>171</v>
      </c>
      <c r="L23" s="75">
        <f>K23-M23</f>
        <v>140</v>
      </c>
      <c r="M23" s="75">
        <v>31</v>
      </c>
      <c r="N23" s="82"/>
      <c r="O23" s="83"/>
      <c r="P23" s="83">
        <v>34</v>
      </c>
      <c r="Q23" s="83">
        <v>40</v>
      </c>
      <c r="R23" s="83">
        <v>51</v>
      </c>
      <c r="S23" s="83">
        <v>46</v>
      </c>
      <c r="T23" s="83"/>
      <c r="U23" s="85"/>
      <c r="V23" s="75">
        <f>SUM(P23:P23)</f>
        <v>34</v>
      </c>
      <c r="W23" s="86"/>
      <c r="X23" s="50"/>
    </row>
    <row r="24" spans="1:27" customHeight="1" ht="16.5">
      <c r="A24" s="75" t="s">
        <v>60</v>
      </c>
      <c r="B24" s="76" t="s">
        <v>61</v>
      </c>
      <c r="C24" s="77"/>
      <c r="D24" s="78"/>
      <c r="E24" s="78" t="s">
        <v>42</v>
      </c>
      <c r="F24" s="78"/>
      <c r="G24" s="78"/>
      <c r="H24" s="79"/>
      <c r="I24" s="80">
        <f>SUM(J24:K24)</f>
        <v>108</v>
      </c>
      <c r="J24" s="91">
        <v>36</v>
      </c>
      <c r="K24" s="95">
        <v>72</v>
      </c>
      <c r="L24" s="75">
        <f>K24-M24</f>
        <v>57</v>
      </c>
      <c r="M24" s="88">
        <v>15</v>
      </c>
      <c r="N24" s="82"/>
      <c r="O24" s="83"/>
      <c r="P24" s="83">
        <v>17</v>
      </c>
      <c r="Q24" s="83">
        <v>19</v>
      </c>
      <c r="R24" s="83">
        <v>36</v>
      </c>
      <c r="S24" s="83"/>
      <c r="T24" s="83"/>
      <c r="U24" s="85"/>
      <c r="V24" s="93">
        <f>SUM(P24:P24)</f>
        <v>17</v>
      </c>
      <c r="W24" s="86"/>
      <c r="X24" s="50"/>
    </row>
    <row r="25" spans="1:27" customHeight="1" ht="16.5">
      <c r="A25" s="75" t="s">
        <v>62</v>
      </c>
      <c r="B25" s="76" t="s">
        <v>63</v>
      </c>
      <c r="C25" s="77"/>
      <c r="D25" s="78"/>
      <c r="E25" s="78"/>
      <c r="F25" s="78" t="s">
        <v>42</v>
      </c>
      <c r="G25" s="78"/>
      <c r="H25" s="79"/>
      <c r="I25" s="80">
        <f>SUM(J25:K25)</f>
        <v>108</v>
      </c>
      <c r="J25" s="91">
        <v>36</v>
      </c>
      <c r="K25" s="75">
        <v>72</v>
      </c>
      <c r="L25" s="75">
        <f>K25-M25</f>
        <v>52</v>
      </c>
      <c r="M25" s="75">
        <v>20</v>
      </c>
      <c r="N25" s="82"/>
      <c r="O25" s="83"/>
      <c r="P25" s="83"/>
      <c r="Q25" s="83"/>
      <c r="R25" s="83">
        <v>41</v>
      </c>
      <c r="S25" s="83">
        <v>31</v>
      </c>
      <c r="T25" s="83"/>
      <c r="U25" s="85"/>
      <c r="V25" s="75">
        <f>SUM(P25:P25)</f>
        <v>0</v>
      </c>
      <c r="W25" s="86"/>
      <c r="X25" s="50"/>
    </row>
    <row r="26" spans="1:27" customHeight="1" ht="16.5">
      <c r="A26" s="96" t="s">
        <v>64</v>
      </c>
      <c r="B26" s="97" t="s">
        <v>65</v>
      </c>
      <c r="C26" s="98"/>
      <c r="D26" s="99"/>
      <c r="E26" s="99"/>
      <c r="F26" s="99"/>
      <c r="G26" s="99"/>
      <c r="H26" s="100" t="s">
        <v>42</v>
      </c>
      <c r="I26" s="101">
        <f>SUM(J26:K26)</f>
        <v>108</v>
      </c>
      <c r="J26" s="102">
        <v>36</v>
      </c>
      <c r="K26" s="103">
        <v>72</v>
      </c>
      <c r="L26" s="96">
        <f>K26-M26</f>
        <v>64</v>
      </c>
      <c r="M26" s="96">
        <v>8</v>
      </c>
      <c r="N26" s="104"/>
      <c r="O26" s="105"/>
      <c r="P26" s="105"/>
      <c r="Q26" s="105"/>
      <c r="R26" s="105"/>
      <c r="S26" s="105"/>
      <c r="T26" s="105">
        <v>37</v>
      </c>
      <c r="U26" s="106">
        <v>35</v>
      </c>
      <c r="V26" s="107">
        <f>SUM(P26:P26)</f>
        <v>0</v>
      </c>
      <c r="W26" s="86"/>
      <c r="X26" s="50"/>
    </row>
    <row r="27" spans="1:27" customHeight="1" ht="36">
      <c r="A27" s="108" t="s">
        <v>66</v>
      </c>
      <c r="B27" s="109"/>
      <c r="C27" s="110"/>
      <c r="D27" s="111"/>
      <c r="E27" s="111"/>
      <c r="F27" s="111"/>
      <c r="G27" s="111"/>
      <c r="H27" s="112"/>
      <c r="I27" s="113"/>
      <c r="J27" s="114"/>
      <c r="K27" s="115"/>
      <c r="L27" s="40"/>
      <c r="M27" s="40"/>
      <c r="N27" s="116"/>
      <c r="O27" s="117"/>
      <c r="P27" s="117"/>
      <c r="Q27" s="117"/>
      <c r="R27" s="117"/>
      <c r="S27" s="117"/>
      <c r="T27" s="117"/>
      <c r="U27" s="118"/>
      <c r="V27" s="119"/>
      <c r="W27" s="120"/>
      <c r="X27" s="50"/>
    </row>
    <row r="28" spans="1:27" customHeight="1" ht="15">
      <c r="A28" s="64" t="s">
        <v>67</v>
      </c>
      <c r="B28" s="121" t="s">
        <v>68</v>
      </c>
      <c r="C28" s="122" t="s">
        <v>42</v>
      </c>
      <c r="D28" s="123"/>
      <c r="E28" s="123"/>
      <c r="F28" s="123" t="s">
        <v>43</v>
      </c>
      <c r="G28" s="123"/>
      <c r="H28" s="124"/>
      <c r="I28" s="68">
        <f>SUM(J28:K28)</f>
        <v>370</v>
      </c>
      <c r="J28" s="125">
        <v>142</v>
      </c>
      <c r="K28" s="126">
        <v>228</v>
      </c>
      <c r="L28" s="64">
        <f>K28-M28</f>
        <v>103</v>
      </c>
      <c r="M28" s="64">
        <v>125</v>
      </c>
      <c r="N28" s="66"/>
      <c r="O28" s="67"/>
      <c r="P28" s="67">
        <v>34</v>
      </c>
      <c r="Q28" s="67">
        <v>72</v>
      </c>
      <c r="R28" s="67">
        <v>42</v>
      </c>
      <c r="S28" s="67">
        <v>80</v>
      </c>
      <c r="T28" s="67"/>
      <c r="U28" s="127"/>
      <c r="V28" s="128">
        <f>SUM(P28:P28)</f>
        <v>34</v>
      </c>
      <c r="W28" s="129"/>
      <c r="X28" s="50"/>
    </row>
    <row r="29" spans="1:27" customHeight="1" ht="18.75">
      <c r="A29" s="96" t="s">
        <v>69</v>
      </c>
      <c r="B29" s="97" t="s">
        <v>70</v>
      </c>
      <c r="C29" s="98" t="s">
        <v>42</v>
      </c>
      <c r="D29" s="99"/>
      <c r="E29" s="99"/>
      <c r="F29" s="99" t="s">
        <v>43</v>
      </c>
      <c r="G29" s="99"/>
      <c r="H29" s="100"/>
      <c r="I29" s="101">
        <f>SUM(J29:K29)</f>
        <v>154</v>
      </c>
      <c r="J29" s="102">
        <v>46</v>
      </c>
      <c r="K29" s="103">
        <v>108</v>
      </c>
      <c r="L29" s="131">
        <f>K29-M29</f>
        <v>76</v>
      </c>
      <c r="M29" s="131">
        <v>32</v>
      </c>
      <c r="N29" s="104"/>
      <c r="O29" s="105"/>
      <c r="P29" s="105">
        <v>26</v>
      </c>
      <c r="Q29" s="105">
        <v>32</v>
      </c>
      <c r="R29" s="105">
        <v>26</v>
      </c>
      <c r="S29" s="105">
        <v>24</v>
      </c>
      <c r="T29" s="105"/>
      <c r="U29" s="106"/>
      <c r="V29" s="96">
        <f>SUM(P29:U29)</f>
        <v>108</v>
      </c>
      <c r="W29" s="132"/>
      <c r="X29" s="50"/>
    </row>
    <row r="30" spans="1:27" customHeight="1" ht="18.75">
      <c r="A30" s="75" t="s">
        <v>71</v>
      </c>
      <c r="B30" s="76" t="s">
        <v>72</v>
      </c>
      <c r="C30" s="77"/>
      <c r="D30" s="78" t="s">
        <v>42</v>
      </c>
      <c r="E30" s="78" t="s">
        <v>42</v>
      </c>
      <c r="F30" s="78"/>
      <c r="G30" s="78"/>
      <c r="H30" s="79"/>
      <c r="I30" s="80">
        <f>SUM(J30:J30)</f>
        <v>54</v>
      </c>
      <c r="J30" s="91">
        <v>54</v>
      </c>
      <c r="K30" s="75">
        <v>108</v>
      </c>
      <c r="L30" s="75">
        <f>K30-M30</f>
        <v>45</v>
      </c>
      <c r="M30" s="88">
        <v>63</v>
      </c>
      <c r="N30" s="82"/>
      <c r="O30" s="83"/>
      <c r="P30" s="83">
        <v>34</v>
      </c>
      <c r="Q30" s="83">
        <v>46</v>
      </c>
      <c r="R30" s="83">
        <v>28</v>
      </c>
      <c r="S30" s="130"/>
      <c r="T30" s="83"/>
      <c r="U30" s="85"/>
      <c r="V30" s="75">
        <f>SUM(P30:P30)</f>
        <v>34</v>
      </c>
      <c r="W30" s="86"/>
      <c r="X30" s="50"/>
    </row>
    <row r="31" spans="1:27" customHeight="1" ht="19.5">
      <c r="A31" s="40"/>
      <c r="B31" s="133" t="s">
        <v>73</v>
      </c>
      <c r="C31" s="110"/>
      <c r="D31" s="111"/>
      <c r="E31" s="111"/>
      <c r="F31" s="111"/>
      <c r="G31" s="111"/>
      <c r="H31" s="112"/>
      <c r="I31" s="113">
        <f>SUM(J31:J31)</f>
        <v>70</v>
      </c>
      <c r="J31" s="134">
        <f>SUM(J32:J34)</f>
        <v>70</v>
      </c>
      <c r="K31" s="135">
        <f>SUM(K32:K34)</f>
        <v>141</v>
      </c>
      <c r="L31" s="39">
        <f>K31-M31</f>
        <v>69</v>
      </c>
      <c r="M31" s="135">
        <f>SUM(M32:M34)</f>
        <v>72</v>
      </c>
      <c r="N31" s="136">
        <f>SUM(N32:N34)</f>
        <v>0</v>
      </c>
      <c r="O31" s="137">
        <f>SUM(O32:O34)</f>
        <v>0</v>
      </c>
      <c r="P31" s="137">
        <f>SUM(P32:P34)</f>
        <v>0</v>
      </c>
      <c r="Q31" s="137">
        <f>SUM(Q32:Q34)</f>
        <v>0</v>
      </c>
      <c r="R31" s="137">
        <f>SUM(R32:R34)</f>
        <v>0</v>
      </c>
      <c r="S31" s="137">
        <f>SUM(S32:S34)</f>
        <v>0</v>
      </c>
      <c r="T31" s="137">
        <f>SUM(T32:T34)</f>
        <v>119</v>
      </c>
      <c r="U31" s="138">
        <f>SUM(U32:U34)</f>
        <v>22</v>
      </c>
      <c r="V31" s="135">
        <f>SUM(V32:V34)</f>
        <v>141</v>
      </c>
      <c r="W31" s="139"/>
      <c r="X31" s="50"/>
    </row>
    <row r="32" spans="1:27" customHeight="1" ht="15.75">
      <c r="A32" s="64" t="s">
        <v>74</v>
      </c>
      <c r="B32" s="140" t="s">
        <v>75</v>
      </c>
      <c r="C32" s="122"/>
      <c r="D32" s="123"/>
      <c r="E32" s="123"/>
      <c r="F32" s="123"/>
      <c r="G32" s="123" t="s">
        <v>42</v>
      </c>
      <c r="H32" s="124"/>
      <c r="I32" s="68">
        <f>SUM(J32:J32)</f>
        <v>17</v>
      </c>
      <c r="J32" s="17">
        <v>17</v>
      </c>
      <c r="K32" s="126">
        <v>34</v>
      </c>
      <c r="L32" s="64">
        <f>K32-M32</f>
        <v>22</v>
      </c>
      <c r="M32" s="17">
        <v>12</v>
      </c>
      <c r="N32" s="66"/>
      <c r="O32" s="67"/>
      <c r="P32" s="67"/>
      <c r="Q32" s="67"/>
      <c r="R32" s="67"/>
      <c r="S32" s="67"/>
      <c r="T32" s="67">
        <v>34</v>
      </c>
      <c r="U32" s="127"/>
      <c r="V32" s="64">
        <f>SUM(P32:U32)</f>
        <v>34</v>
      </c>
      <c r="W32" s="129"/>
      <c r="X32" s="50"/>
    </row>
    <row r="33" spans="1:27" customHeight="1" ht="15.75">
      <c r="A33" s="75" t="s">
        <v>76</v>
      </c>
      <c r="B33" s="76" t="s">
        <v>77</v>
      </c>
      <c r="C33" s="77"/>
      <c r="D33" s="78"/>
      <c r="E33" s="78"/>
      <c r="F33" s="78"/>
      <c r="G33" s="78" t="s">
        <v>42</v>
      </c>
      <c r="H33" s="79"/>
      <c r="I33" s="80">
        <f>SUM(J33:J33)</f>
        <v>23</v>
      </c>
      <c r="J33" s="141">
        <v>23</v>
      </c>
      <c r="K33" s="88">
        <v>47</v>
      </c>
      <c r="L33" s="64">
        <f>K33-M33</f>
        <v>17</v>
      </c>
      <c r="M33" s="18">
        <v>30</v>
      </c>
      <c r="N33" s="82"/>
      <c r="O33" s="83"/>
      <c r="P33" s="83"/>
      <c r="Q33" s="83"/>
      <c r="R33" s="83"/>
      <c r="S33" s="83"/>
      <c r="T33" s="83">
        <v>47</v>
      </c>
      <c r="U33" s="85"/>
      <c r="V33" s="75">
        <f>SUM(P33:U33)</f>
        <v>47</v>
      </c>
      <c r="W33" s="86"/>
      <c r="X33" s="50"/>
    </row>
    <row r="34" spans="1:27" customHeight="1" ht="15.75">
      <c r="A34" s="96" t="s">
        <v>78</v>
      </c>
      <c r="B34" s="97" t="s">
        <v>79</v>
      </c>
      <c r="C34" s="98"/>
      <c r="D34" s="99"/>
      <c r="E34" s="99"/>
      <c r="F34" s="99"/>
      <c r="G34" s="99"/>
      <c r="H34" s="100" t="s">
        <v>42</v>
      </c>
      <c r="I34" s="101">
        <f>SUM(J34:J34)</f>
        <v>30</v>
      </c>
      <c r="J34" s="142">
        <v>30</v>
      </c>
      <c r="K34" s="103">
        <v>60</v>
      </c>
      <c r="L34" s="64">
        <f>K34-M34</f>
        <v>30</v>
      </c>
      <c r="M34" s="19">
        <v>30</v>
      </c>
      <c r="N34" s="104"/>
      <c r="O34" s="105"/>
      <c r="P34" s="105"/>
      <c r="Q34" s="105"/>
      <c r="R34" s="105"/>
      <c r="S34" s="105"/>
      <c r="T34" s="105">
        <v>38</v>
      </c>
      <c r="U34" s="106">
        <v>22</v>
      </c>
      <c r="V34" s="96">
        <f>SUM(P34:U34)</f>
        <v>60</v>
      </c>
      <c r="W34" s="120"/>
      <c r="X34" s="50"/>
    </row>
    <row r="35" spans="1:27" customHeight="1" ht="27.75">
      <c r="A35" s="39" t="s">
        <v>80</v>
      </c>
      <c r="B35" s="143" t="s">
        <v>81</v>
      </c>
      <c r="C35" s="116"/>
      <c r="D35" s="117"/>
      <c r="E35" s="117"/>
      <c r="F35" s="117"/>
      <c r="G35" s="117"/>
      <c r="H35" s="113"/>
      <c r="I35" s="113">
        <f>SUM(I36+I40+I68)</f>
        <v>360</v>
      </c>
      <c r="J35" s="40">
        <f>SUM(J36+J40+J68)</f>
        <v>360</v>
      </c>
      <c r="K35" s="39">
        <f>SUM(K36+K40+K68)</f>
        <v>2124</v>
      </c>
      <c r="L35" s="40">
        <f>K35-M35</f>
        <v>1725</v>
      </c>
      <c r="M35" s="39">
        <f>SUM(M36+M40+M68)</f>
        <v>399</v>
      </c>
      <c r="N35" s="144">
        <f>SUM(N36+N40+N68)</f>
        <v>0</v>
      </c>
      <c r="O35" s="145">
        <f>SUM(O36+O40+O68)</f>
        <v>0</v>
      </c>
      <c r="P35" s="145">
        <f>SUM(P36+P40)</f>
        <v>243</v>
      </c>
      <c r="Q35" s="145">
        <f>SUM(Q36+Q40)</f>
        <v>325</v>
      </c>
      <c r="R35" s="145">
        <f>SUM(R36+R40)</f>
        <v>168</v>
      </c>
      <c r="S35" s="145">
        <f>SUM(S36+S40)</f>
        <v>318</v>
      </c>
      <c r="T35" s="145">
        <f>SUM(T36+T40)</f>
        <v>407</v>
      </c>
      <c r="U35" s="146">
        <f>SUM(U36+U40)</f>
        <v>623</v>
      </c>
      <c r="V35" s="39">
        <f>SUM(V36+V40+V68)</f>
        <v>984</v>
      </c>
      <c r="W35" s="139"/>
      <c r="X35" s="147">
        <f>SUM(P35:U35)</f>
        <v>2084</v>
      </c>
    </row>
    <row r="36" spans="1:27" customHeight="1" ht="26.25" s="63" customFormat="1">
      <c r="A36" s="148" t="s">
        <v>82</v>
      </c>
      <c r="B36" s="149" t="s">
        <v>83</v>
      </c>
      <c r="C36" s="150"/>
      <c r="D36" s="151"/>
      <c r="E36" s="151"/>
      <c r="F36" s="151"/>
      <c r="G36" s="151"/>
      <c r="H36" s="152"/>
      <c r="I36" s="153">
        <f>SUM(J36:J36)</f>
        <v>38</v>
      </c>
      <c r="J36" s="154">
        <f>SUM(J37:J39)</f>
        <v>38</v>
      </c>
      <c r="K36" s="154">
        <f>SUM(K37:K39)</f>
        <v>96</v>
      </c>
      <c r="L36" s="155">
        <f>K36-M36</f>
        <v>76</v>
      </c>
      <c r="M36" s="148">
        <f>SUM(M37:M39)</f>
        <v>20</v>
      </c>
      <c r="N36" s="156">
        <f>SUM(N37:N39)</f>
        <v>0</v>
      </c>
      <c r="O36" s="157">
        <f>SUM(O37:O39)</f>
        <v>0</v>
      </c>
      <c r="P36" s="157">
        <f>SUM(P37:P39)</f>
        <v>17</v>
      </c>
      <c r="Q36" s="157">
        <f>SUM(Q37:Q39)</f>
        <v>15</v>
      </c>
      <c r="R36" s="157">
        <f>SUM(R37:R39)</f>
        <v>0</v>
      </c>
      <c r="S36" s="157">
        <f>SUM(S37:S39)</f>
        <v>0</v>
      </c>
      <c r="T36" s="157">
        <f>SUM(T37:T39)</f>
        <v>34</v>
      </c>
      <c r="U36" s="158">
        <f>SUM(U37:U39)</f>
        <v>30</v>
      </c>
      <c r="V36" s="148">
        <f>SUM(P36:U36)</f>
        <v>96</v>
      </c>
      <c r="W36" s="159"/>
      <c r="X36" s="62">
        <f>SUM(P36:U36)</f>
        <v>96</v>
      </c>
    </row>
    <row r="37" spans="1:27" customHeight="1" ht="27">
      <c r="A37" s="126" t="s">
        <v>84</v>
      </c>
      <c r="B37" s="160" t="s">
        <v>85</v>
      </c>
      <c r="C37" s="122"/>
      <c r="D37" s="123" t="s">
        <v>86</v>
      </c>
      <c r="E37" s="123"/>
      <c r="F37" s="123"/>
      <c r="G37" s="123"/>
      <c r="H37" s="124"/>
      <c r="I37" s="68">
        <f>SUM(J37:J37)</f>
        <v>9</v>
      </c>
      <c r="J37" s="161">
        <v>9</v>
      </c>
      <c r="K37" s="64">
        <v>32</v>
      </c>
      <c r="L37" s="64">
        <f>K37-M37</f>
        <v>23</v>
      </c>
      <c r="M37" s="64">
        <v>9</v>
      </c>
      <c r="N37" s="66"/>
      <c r="O37" s="67"/>
      <c r="P37" s="67">
        <v>17</v>
      </c>
      <c r="Q37" s="67">
        <v>15</v>
      </c>
      <c r="R37" s="67"/>
      <c r="S37" s="67"/>
      <c r="T37" s="67"/>
      <c r="U37" s="127"/>
      <c r="V37" s="70">
        <f>SUM(P37:U37)</f>
        <v>32</v>
      </c>
      <c r="W37" s="162"/>
      <c r="X37" s="50"/>
    </row>
    <row r="38" spans="1:27" customHeight="1" ht="27">
      <c r="A38" s="88" t="s">
        <v>87</v>
      </c>
      <c r="B38" s="89" t="s">
        <v>88</v>
      </c>
      <c r="C38" s="77"/>
      <c r="D38" s="78"/>
      <c r="E38" s="78"/>
      <c r="F38" s="78"/>
      <c r="G38" s="78"/>
      <c r="H38" s="79" t="s">
        <v>43</v>
      </c>
      <c r="I38" s="80">
        <f>SUM(J38:J38)</f>
        <v>15</v>
      </c>
      <c r="J38" s="94">
        <v>15</v>
      </c>
      <c r="K38" s="75">
        <v>32</v>
      </c>
      <c r="L38" s="64">
        <f>K38-M38</f>
        <v>21</v>
      </c>
      <c r="M38" s="75">
        <v>11</v>
      </c>
      <c r="N38" s="82"/>
      <c r="O38" s="83"/>
      <c r="P38" s="83"/>
      <c r="Q38" s="83"/>
      <c r="R38" s="83"/>
      <c r="S38" s="83"/>
      <c r="T38" s="83">
        <v>17</v>
      </c>
      <c r="U38" s="85">
        <v>15</v>
      </c>
      <c r="V38" s="163">
        <f>SUM(P38:U38)</f>
        <v>32</v>
      </c>
      <c r="W38" s="164"/>
      <c r="X38" s="50"/>
    </row>
    <row r="39" spans="1:27" customHeight="1" ht="27">
      <c r="A39" s="103" t="s">
        <v>89</v>
      </c>
      <c r="B39" s="165" t="s">
        <v>90</v>
      </c>
      <c r="C39" s="98"/>
      <c r="D39" s="99"/>
      <c r="E39" s="99"/>
      <c r="F39" s="99"/>
      <c r="G39" s="99"/>
      <c r="H39" s="100" t="s">
        <v>42</v>
      </c>
      <c r="I39" s="101">
        <f>SUM(J39:J39)</f>
        <v>14</v>
      </c>
      <c r="J39" s="166">
        <v>14</v>
      </c>
      <c r="K39" s="96">
        <v>32</v>
      </c>
      <c r="L39" s="64">
        <f>K39-M39</f>
        <v>32</v>
      </c>
      <c r="M39" s="96"/>
      <c r="N39" s="104"/>
      <c r="O39" s="105"/>
      <c r="P39" s="105"/>
      <c r="Q39" s="105"/>
      <c r="R39" s="105"/>
      <c r="S39" s="105"/>
      <c r="T39" s="105">
        <v>17</v>
      </c>
      <c r="U39" s="106">
        <v>15</v>
      </c>
      <c r="V39" s="46">
        <f>SUM(P39:U39)</f>
        <v>32</v>
      </c>
      <c r="W39" s="167"/>
      <c r="X39" s="50"/>
    </row>
    <row r="40" spans="1:27" customHeight="1" ht="33.75" s="63" customFormat="1">
      <c r="A40" s="148" t="s">
        <v>91</v>
      </c>
      <c r="B40" s="149" t="s">
        <v>92</v>
      </c>
      <c r="C40" s="150"/>
      <c r="D40" s="151"/>
      <c r="E40" s="151"/>
      <c r="F40" s="151"/>
      <c r="G40" s="151"/>
      <c r="H40" s="152"/>
      <c r="I40" s="153">
        <f>SUM(J40:J40)</f>
        <v>282</v>
      </c>
      <c r="J40" s="148">
        <f>SUM(J42+J47+J52+J58+J63)</f>
        <v>282</v>
      </c>
      <c r="K40" s="148">
        <f>SUM(K42+K47+K52+K58+K63)</f>
        <v>1988</v>
      </c>
      <c r="L40" s="168">
        <f>K40-M40</f>
        <v>1649</v>
      </c>
      <c r="M40" s="148">
        <f>SUM(M42+M47+M52+M58+M63)</f>
        <v>339</v>
      </c>
      <c r="N40" s="156">
        <f>SUM(N42+N47+N52+N58+N63)</f>
        <v>0</v>
      </c>
      <c r="O40" s="157">
        <f>SUM(O42+O47+O52+O58+O63)</f>
        <v>0</v>
      </c>
      <c r="P40" s="157">
        <f>SUM(P42+P47+P52+P58+P63)</f>
        <v>226</v>
      </c>
      <c r="Q40" s="157">
        <f>SUM(Q42+Q47+Q52+Q58+Q63)</f>
        <v>310</v>
      </c>
      <c r="R40" s="157">
        <f>SUM(R42+R47+R52+R58+R63)</f>
        <v>168</v>
      </c>
      <c r="S40" s="157">
        <f>SUM(S42+S47+S52+S58+S63)</f>
        <v>318</v>
      </c>
      <c r="T40" s="157">
        <f>SUM(T42+T47+T52+T58+T63)</f>
        <v>373</v>
      </c>
      <c r="U40" s="158">
        <f>SUM(U42+U47+U52+U58+U63)</f>
        <v>593</v>
      </c>
      <c r="V40" s="148">
        <f>SUM(V42+V47+V52+V58+V63)</f>
        <v>888</v>
      </c>
      <c r="W40" s="159">
        <v>144</v>
      </c>
      <c r="X40" s="62">
        <f>SUM(P40:U40)</f>
        <v>1988</v>
      </c>
    </row>
    <row r="41" spans="1:27" customHeight="1" ht="21.75" s="63" customFormat="1">
      <c r="A41" s="148"/>
      <c r="B41" s="149" t="s">
        <v>93</v>
      </c>
      <c r="C41" s="150"/>
      <c r="D41" s="151"/>
      <c r="E41" s="151"/>
      <c r="F41" s="151"/>
      <c r="G41" s="151"/>
      <c r="H41" s="152"/>
      <c r="I41" s="153">
        <f>SUM(I43+I48+I49+I53+I54+I59+I60+I64)</f>
        <v>567</v>
      </c>
      <c r="J41" s="148">
        <f>SUM(J43+J48+J49+J53+J54+J59+J60+J64)</f>
        <v>282</v>
      </c>
      <c r="K41" s="148">
        <f>SUM(K43+K48+K49+K53+K54+K59+K60+K64)</f>
        <v>584</v>
      </c>
      <c r="L41" s="148">
        <f>SUM(L43+L48+L49+L53+L54+L59+L60+L64)</f>
        <v>175</v>
      </c>
      <c r="M41" s="148">
        <f>SUM(M43+M48+M49+M53+M54+M59+M60+M64)</f>
        <v>409</v>
      </c>
      <c r="N41" s="156"/>
      <c r="O41" s="157"/>
      <c r="P41" s="157"/>
      <c r="Q41" s="157"/>
      <c r="R41" s="157"/>
      <c r="S41" s="157"/>
      <c r="T41" s="157"/>
      <c r="U41" s="158"/>
      <c r="V41" s="148"/>
      <c r="W41" s="159">
        <v>144</v>
      </c>
      <c r="X41" s="62"/>
    </row>
    <row r="42" spans="1:27" customHeight="1" ht="29.25" s="180" customFormat="1">
      <c r="A42" s="169" t="s">
        <v>94</v>
      </c>
      <c r="B42" s="170" t="s">
        <v>95</v>
      </c>
      <c r="C42" s="171"/>
      <c r="D42" s="172"/>
      <c r="E42" s="172"/>
      <c r="F42" s="172"/>
      <c r="G42" s="172"/>
      <c r="H42" s="173"/>
      <c r="I42" s="173">
        <f>SUM(J42:K42)</f>
        <v>126</v>
      </c>
      <c r="J42" s="169">
        <f>SUM(J43:J45)</f>
        <v>30</v>
      </c>
      <c r="K42" s="169">
        <f>SUM(K43:K45)</f>
        <v>96</v>
      </c>
      <c r="L42" s="174">
        <f>K42-M42</f>
        <v>96</v>
      </c>
      <c r="M42" s="175"/>
      <c r="N42" s="171"/>
      <c r="O42" s="172"/>
      <c r="P42" s="176">
        <f>SUM(P43:P45)</f>
        <v>52</v>
      </c>
      <c r="Q42" s="176">
        <f>SUM(Q43:Q45)</f>
        <v>44</v>
      </c>
      <c r="R42" s="176">
        <f>SUM(R43:R45)</f>
        <v>0</v>
      </c>
      <c r="S42" s="176">
        <f>SUM(S43:S45)</f>
        <v>0</v>
      </c>
      <c r="T42" s="176">
        <f>SUM(T43:T45)</f>
        <v>0</v>
      </c>
      <c r="U42" s="177">
        <f>SUM(U43:U45)</f>
        <v>0</v>
      </c>
      <c r="V42" s="169">
        <f>SUM(V43:V45)</f>
        <v>52</v>
      </c>
      <c r="W42" s="178"/>
      <c r="X42" s="179"/>
    </row>
    <row r="43" spans="1:27" customHeight="1" ht="26.25">
      <c r="A43" s="181" t="s">
        <v>96</v>
      </c>
      <c r="B43" s="182" t="s">
        <v>97</v>
      </c>
      <c r="C43" s="183"/>
      <c r="D43" s="184" t="s">
        <v>42</v>
      </c>
      <c r="E43" s="184"/>
      <c r="F43" s="184"/>
      <c r="G43" s="184"/>
      <c r="H43" s="185"/>
      <c r="I43" s="186">
        <f>SUM(J43:K43)</f>
        <v>90</v>
      </c>
      <c r="J43" s="187">
        <v>30</v>
      </c>
      <c r="K43" s="188">
        <v>60</v>
      </c>
      <c r="L43" s="96">
        <f>K43-M43</f>
        <v>18</v>
      </c>
      <c r="M43" s="40">
        <v>42</v>
      </c>
      <c r="N43" s="189"/>
      <c r="O43" s="190"/>
      <c r="P43" s="190">
        <v>34</v>
      </c>
      <c r="Q43" s="190">
        <v>26</v>
      </c>
      <c r="R43" s="190"/>
      <c r="S43" s="190"/>
      <c r="T43" s="190"/>
      <c r="U43" s="191"/>
      <c r="V43" s="192">
        <f>SUM(P43:P43)</f>
        <v>34</v>
      </c>
      <c r="W43" s="193"/>
      <c r="X43" s="50"/>
    </row>
    <row r="44" spans="1:27" customHeight="1" ht="15.75" s="205" customFormat="1">
      <c r="A44" s="194" t="s">
        <v>98</v>
      </c>
      <c r="B44" s="195" t="s">
        <v>99</v>
      </c>
      <c r="C44" s="196" t="s">
        <v>42</v>
      </c>
      <c r="D44" s="197"/>
      <c r="E44" s="197"/>
      <c r="F44" s="197"/>
      <c r="G44" s="197"/>
      <c r="H44" s="198"/>
      <c r="I44" s="198">
        <v>18</v>
      </c>
      <c r="J44" s="194" t="s">
        <v>100</v>
      </c>
      <c r="K44" s="194">
        <v>18</v>
      </c>
      <c r="L44" s="194" t="s">
        <v>101</v>
      </c>
      <c r="M44" s="361"/>
      <c r="N44" s="362"/>
      <c r="O44" s="199"/>
      <c r="P44" s="200">
        <v>18</v>
      </c>
      <c r="Q44" s="200"/>
      <c r="R44" s="200"/>
      <c r="S44" s="200"/>
      <c r="T44" s="200"/>
      <c r="U44" s="201"/>
      <c r="V44" s="202">
        <f>SUM(P44:P44)</f>
        <v>18</v>
      </c>
      <c r="W44" s="203"/>
      <c r="X44" s="204">
        <f>SUM(P44:U44)</f>
        <v>18</v>
      </c>
    </row>
    <row r="45" spans="1:27" customHeight="1" ht="20.25" s="205" customFormat="1">
      <c r="A45" s="206" t="s">
        <v>102</v>
      </c>
      <c r="B45" s="207" t="s">
        <v>103</v>
      </c>
      <c r="C45" s="208"/>
      <c r="D45" s="209" t="s">
        <v>42</v>
      </c>
      <c r="E45" s="209"/>
      <c r="F45" s="209"/>
      <c r="G45" s="209"/>
      <c r="H45" s="210"/>
      <c r="I45" s="211">
        <v>18</v>
      </c>
      <c r="J45" s="206" t="s">
        <v>100</v>
      </c>
      <c r="K45" s="206">
        <v>18</v>
      </c>
      <c r="L45" s="206" t="s">
        <v>101</v>
      </c>
      <c r="M45" s="365"/>
      <c r="N45" s="366"/>
      <c r="O45" s="212"/>
      <c r="P45" s="213"/>
      <c r="Q45" s="213">
        <v>18</v>
      </c>
      <c r="R45" s="213"/>
      <c r="S45" s="213"/>
      <c r="T45" s="213"/>
      <c r="U45" s="214"/>
      <c r="V45" s="215">
        <f>SUM(P45:P45)</f>
        <v>0</v>
      </c>
      <c r="W45" s="216"/>
      <c r="X45" s="204"/>
    </row>
    <row r="46" spans="1:27" customHeight="1" ht="18.75">
      <c r="A46" s="181" t="s">
        <v>104</v>
      </c>
      <c r="B46" s="217" t="s">
        <v>105</v>
      </c>
      <c r="C46" s="183"/>
      <c r="D46" s="186" t="s">
        <v>43</v>
      </c>
      <c r="E46" s="190"/>
      <c r="F46" s="190"/>
      <c r="G46" s="190"/>
      <c r="H46" s="186"/>
      <c r="I46" s="186"/>
      <c r="J46" s="181"/>
      <c r="K46" s="181"/>
      <c r="L46" s="181"/>
      <c r="M46" s="218"/>
      <c r="N46" s="40"/>
      <c r="O46" s="189"/>
      <c r="P46" s="190"/>
      <c r="Q46" s="190"/>
      <c r="R46" s="190"/>
      <c r="S46" s="190"/>
      <c r="T46" s="190"/>
      <c r="U46" s="191"/>
      <c r="V46" s="192">
        <f>SUM(P46:P46)</f>
        <v>0</v>
      </c>
      <c r="W46" s="219"/>
      <c r="X46" s="50"/>
    </row>
    <row r="47" spans="1:27" customHeight="1" ht="21.75" s="180" customFormat="1">
      <c r="A47" s="169" t="s">
        <v>106</v>
      </c>
      <c r="B47" s="170" t="s">
        <v>107</v>
      </c>
      <c r="C47" s="171"/>
      <c r="D47" s="172"/>
      <c r="E47" s="172"/>
      <c r="F47" s="172"/>
      <c r="G47" s="172"/>
      <c r="H47" s="173"/>
      <c r="I47" s="220">
        <f>SUM(J47:K47)</f>
        <v>707</v>
      </c>
      <c r="J47" s="169">
        <f>SUM(J48:J51)</f>
        <v>104</v>
      </c>
      <c r="K47" s="169">
        <f>SUM(K48:K51)</f>
        <v>603</v>
      </c>
      <c r="L47" s="169">
        <f>SUM(L48:L51)</f>
        <v>68</v>
      </c>
      <c r="M47" s="169">
        <f>SUM(M48:M51)</f>
        <v>157</v>
      </c>
      <c r="N47" s="221">
        <f>SUM(N48:N51)</f>
        <v>0</v>
      </c>
      <c r="O47" s="176">
        <f>SUM(O48:O51)</f>
        <v>0</v>
      </c>
      <c r="P47" s="176">
        <f>SUM(P48:P51)</f>
        <v>65</v>
      </c>
      <c r="Q47" s="176">
        <f>SUM(Q48:Q51)</f>
        <v>49</v>
      </c>
      <c r="R47" s="176">
        <f>SUM(R48:R51)</f>
        <v>87</v>
      </c>
      <c r="S47" s="176">
        <f>SUM(S48:S51)</f>
        <v>111</v>
      </c>
      <c r="T47" s="176">
        <f>SUM(T48:T51)</f>
        <v>130</v>
      </c>
      <c r="U47" s="177">
        <f>SUM(U48:U51)</f>
        <v>161</v>
      </c>
      <c r="V47" s="169">
        <f>SUM(P47:P47)</f>
        <v>65</v>
      </c>
      <c r="W47" s="178"/>
      <c r="X47" s="179">
        <f>SUM(P47:U47)</f>
        <v>603</v>
      </c>
    </row>
    <row r="48" spans="1:27" customHeight="1" ht="30">
      <c r="A48" s="64" t="s">
        <v>108</v>
      </c>
      <c r="B48" s="222" t="s">
        <v>109</v>
      </c>
      <c r="C48" s="122"/>
      <c r="D48" s="123" t="s">
        <v>42</v>
      </c>
      <c r="E48" s="123"/>
      <c r="F48" s="123" t="s">
        <v>43</v>
      </c>
      <c r="G48" s="123"/>
      <c r="H48" s="223" t="s">
        <v>43</v>
      </c>
      <c r="I48" s="68">
        <f>SUM(J48:K48)</f>
        <v>151</v>
      </c>
      <c r="J48" s="224">
        <v>58</v>
      </c>
      <c r="K48" s="225">
        <v>93</v>
      </c>
      <c r="L48" s="225">
        <f>K48-M48</f>
        <v>28</v>
      </c>
      <c r="M48" s="225">
        <v>65</v>
      </c>
      <c r="N48" s="226"/>
      <c r="O48" s="227"/>
      <c r="P48" s="227">
        <v>17</v>
      </c>
      <c r="Q48" s="227">
        <v>13</v>
      </c>
      <c r="R48" s="227">
        <v>28</v>
      </c>
      <c r="S48" s="227">
        <v>35</v>
      </c>
      <c r="T48" s="227"/>
      <c r="U48" s="228"/>
      <c r="V48" s="128">
        <f>SUM(P48:P48)</f>
        <v>17</v>
      </c>
      <c r="W48" s="162"/>
      <c r="X48" s="50"/>
    </row>
    <row r="49" spans="1:27" customHeight="1" ht="32.25">
      <c r="A49" s="96" t="s">
        <v>110</v>
      </c>
      <c r="B49" s="229" t="s">
        <v>111</v>
      </c>
      <c r="C49" s="98"/>
      <c r="D49" s="99"/>
      <c r="E49" s="99"/>
      <c r="F49" s="99"/>
      <c r="G49" s="99"/>
      <c r="H49" s="99" t="s">
        <v>43</v>
      </c>
      <c r="I49" s="101">
        <f>SUM(J49:K49)</f>
        <v>178</v>
      </c>
      <c r="J49" s="231">
        <v>46</v>
      </c>
      <c r="K49" s="96">
        <v>132</v>
      </c>
      <c r="L49" s="225">
        <f>K49-M49</f>
        <v>40</v>
      </c>
      <c r="M49" s="120">
        <v>92</v>
      </c>
      <c r="N49" s="104"/>
      <c r="O49" s="105"/>
      <c r="P49" s="105"/>
      <c r="Q49" s="105"/>
      <c r="R49" s="105">
        <v>17</v>
      </c>
      <c r="S49" s="105">
        <v>40</v>
      </c>
      <c r="T49" s="105">
        <v>58</v>
      </c>
      <c r="U49" s="106">
        <v>17</v>
      </c>
      <c r="V49" s="46">
        <f>SUM(P49:P49)</f>
        <v>0</v>
      </c>
      <c r="W49" s="167"/>
      <c r="X49" s="50"/>
    </row>
    <row r="50" spans="1:27" customHeight="1" ht="22.5" s="205" customFormat="1">
      <c r="A50" s="194" t="s">
        <v>112</v>
      </c>
      <c r="B50" s="195" t="s">
        <v>99</v>
      </c>
      <c r="C50" s="196"/>
      <c r="D50" s="232" t="s">
        <v>113</v>
      </c>
      <c r="E50" s="197"/>
      <c r="F50" s="232" t="s">
        <v>113</v>
      </c>
      <c r="G50" s="197"/>
      <c r="H50" s="232" t="s">
        <v>113</v>
      </c>
      <c r="I50" s="198">
        <v>252</v>
      </c>
      <c r="J50" s="194" t="s">
        <v>100</v>
      </c>
      <c r="K50" s="194">
        <v>252</v>
      </c>
      <c r="L50" s="194" t="s">
        <v>101</v>
      </c>
      <c r="M50" s="373"/>
      <c r="N50" s="374"/>
      <c r="O50" s="200"/>
      <c r="P50" s="200">
        <v>48</v>
      </c>
      <c r="Q50" s="200">
        <v>18</v>
      </c>
      <c r="R50" s="200">
        <v>42</v>
      </c>
      <c r="S50" s="200">
        <v>18</v>
      </c>
      <c r="T50" s="200">
        <v>72</v>
      </c>
      <c r="U50" s="201">
        <v>54</v>
      </c>
      <c r="V50" s="202">
        <f>SUM(P50:P50)</f>
        <v>48</v>
      </c>
      <c r="W50" s="203"/>
      <c r="X50" s="204"/>
    </row>
    <row r="51" spans="1:27" customHeight="1" ht="16.5" s="205" customFormat="1">
      <c r="A51" s="206" t="s">
        <v>114</v>
      </c>
      <c r="B51" s="207" t="s">
        <v>103</v>
      </c>
      <c r="C51" s="208"/>
      <c r="D51" s="232" t="s">
        <v>113</v>
      </c>
      <c r="E51" s="209"/>
      <c r="F51" s="232" t="s">
        <v>113</v>
      </c>
      <c r="G51" s="209"/>
      <c r="H51" s="232" t="s">
        <v>113</v>
      </c>
      <c r="I51" s="211">
        <v>126</v>
      </c>
      <c r="J51" s="206" t="s">
        <v>100</v>
      </c>
      <c r="K51" s="206">
        <v>126</v>
      </c>
      <c r="L51" s="206" t="s">
        <v>101</v>
      </c>
      <c r="M51" s="359"/>
      <c r="N51" s="360"/>
      <c r="O51" s="213"/>
      <c r="P51" s="213"/>
      <c r="Q51" s="213">
        <v>18</v>
      </c>
      <c r="R51" s="213"/>
      <c r="S51" s="213">
        <v>18</v>
      </c>
      <c r="T51" s="213"/>
      <c r="U51" s="214">
        <v>90</v>
      </c>
      <c r="V51" s="215">
        <f>SUM(P51:P51)</f>
        <v>0</v>
      </c>
      <c r="W51" s="216"/>
      <c r="X51" s="204"/>
    </row>
    <row r="52" spans="1:27" customHeight="1" ht="24.75" s="180" customFormat="1">
      <c r="A52" s="169" t="s">
        <v>115</v>
      </c>
      <c r="B52" s="170" t="s">
        <v>116</v>
      </c>
      <c r="C52" s="171"/>
      <c r="D52" s="172"/>
      <c r="E52" s="172"/>
      <c r="F52" s="172"/>
      <c r="G52" s="172"/>
      <c r="H52" s="230"/>
      <c r="I52" s="233">
        <f>SUM(J52:J52)</f>
        <v>66</v>
      </c>
      <c r="J52" s="169">
        <f>SUM(J53:J56)</f>
        <v>66</v>
      </c>
      <c r="K52" s="169">
        <f>SUM(K53:K56)</f>
        <v>563</v>
      </c>
      <c r="L52" s="169">
        <f>SUM(L53:L56)</f>
        <v>39</v>
      </c>
      <c r="M52" s="169">
        <f>SUM(M53:M56)</f>
        <v>92</v>
      </c>
      <c r="N52" s="221">
        <f>SUM(N53:N56)</f>
        <v>0</v>
      </c>
      <c r="O52" s="176">
        <f>SUM(O53:O56)</f>
        <v>0</v>
      </c>
      <c r="P52" s="176">
        <f>SUM(P53:P56)</f>
        <v>45</v>
      </c>
      <c r="Q52" s="176">
        <f>SUM(Q53:Q56)</f>
        <v>118</v>
      </c>
      <c r="R52" s="176">
        <f>SUM(R53:R56)</f>
        <v>46</v>
      </c>
      <c r="S52" s="176">
        <f>SUM(S53:S56)</f>
        <v>82</v>
      </c>
      <c r="T52" s="176">
        <f>SUM(T53:T56)</f>
        <v>118</v>
      </c>
      <c r="U52" s="177">
        <f>SUM(U53:U56)</f>
        <v>154</v>
      </c>
      <c r="V52" s="169">
        <f>SUM(P52:P52)</f>
        <v>45</v>
      </c>
      <c r="W52" s="178"/>
      <c r="X52" s="179">
        <f>SUM(P52:U52)</f>
        <v>563</v>
      </c>
    </row>
    <row r="53" spans="1:27" customHeight="1" ht="32.25">
      <c r="A53" s="64" t="s">
        <v>117</v>
      </c>
      <c r="B53" s="234" t="s">
        <v>118</v>
      </c>
      <c r="C53" s="122"/>
      <c r="D53" s="123" t="s">
        <v>42</v>
      </c>
      <c r="E53" s="123"/>
      <c r="F53" s="123"/>
      <c r="G53" s="123"/>
      <c r="H53" s="230"/>
      <c r="I53" s="68">
        <f>SUM(J53:J53)</f>
        <v>37</v>
      </c>
      <c r="J53" s="224">
        <v>37</v>
      </c>
      <c r="K53" s="64">
        <v>67</v>
      </c>
      <c r="L53" s="64">
        <f>K53-M53</f>
        <v>20</v>
      </c>
      <c r="M53" s="64">
        <v>47</v>
      </c>
      <c r="N53" s="66"/>
      <c r="O53" s="67"/>
      <c r="P53" s="67">
        <v>27</v>
      </c>
      <c r="Q53" s="67">
        <v>40</v>
      </c>
      <c r="R53" s="67"/>
      <c r="S53" s="67"/>
      <c r="T53" s="67"/>
      <c r="U53" s="127"/>
      <c r="V53" s="70">
        <f>SUM(P53:P53)</f>
        <v>27</v>
      </c>
      <c r="W53" s="162"/>
      <c r="X53" s="50"/>
    </row>
    <row r="54" spans="1:27" customHeight="1" ht="30.75">
      <c r="A54" s="96" t="s">
        <v>119</v>
      </c>
      <c r="B54" s="97" t="s">
        <v>120</v>
      </c>
      <c r="C54" s="98"/>
      <c r="D54" s="99"/>
      <c r="E54" s="99"/>
      <c r="F54" s="99"/>
      <c r="G54" s="99"/>
      <c r="H54" s="230" t="s">
        <v>43</v>
      </c>
      <c r="I54" s="101">
        <f>SUM(J54:J54)</f>
        <v>29</v>
      </c>
      <c r="J54" s="166">
        <v>29</v>
      </c>
      <c r="K54" s="96">
        <v>64</v>
      </c>
      <c r="L54" s="64">
        <f>K54-M54</f>
        <v>19</v>
      </c>
      <c r="M54" s="120">
        <v>45</v>
      </c>
      <c r="N54" s="104"/>
      <c r="O54" s="105"/>
      <c r="P54" s="105"/>
      <c r="Q54" s="105"/>
      <c r="R54" s="105">
        <v>10</v>
      </c>
      <c r="S54" s="105">
        <v>10</v>
      </c>
      <c r="T54" s="105">
        <v>22</v>
      </c>
      <c r="U54" s="106">
        <v>22</v>
      </c>
      <c r="V54" s="46">
        <f>SUM(P54:P54)</f>
        <v>0</v>
      </c>
      <c r="W54" s="167"/>
      <c r="X54" s="50"/>
    </row>
    <row r="55" spans="1:27" customHeight="1" ht="30" s="205" customFormat="1">
      <c r="A55" s="194" t="s">
        <v>121</v>
      </c>
      <c r="B55" s="195" t="s">
        <v>99</v>
      </c>
      <c r="C55" s="196"/>
      <c r="D55" s="232" t="s">
        <v>113</v>
      </c>
      <c r="E55" s="197"/>
      <c r="F55" s="232" t="s">
        <v>113</v>
      </c>
      <c r="G55" s="235"/>
      <c r="H55" s="232" t="s">
        <v>113</v>
      </c>
      <c r="I55" s="198">
        <f>SUM(J55:J55)</f>
        <v>0</v>
      </c>
      <c r="J55" s="194" t="s">
        <v>100</v>
      </c>
      <c r="K55" s="194">
        <v>324</v>
      </c>
      <c r="L55" s="194" t="s">
        <v>101</v>
      </c>
      <c r="M55" s="373"/>
      <c r="N55" s="374"/>
      <c r="O55" s="200"/>
      <c r="P55" s="200">
        <v>18</v>
      </c>
      <c r="Q55" s="200">
        <v>60</v>
      </c>
      <c r="R55" s="200">
        <v>36</v>
      </c>
      <c r="S55" s="200">
        <v>36</v>
      </c>
      <c r="T55" s="200">
        <v>96</v>
      </c>
      <c r="U55" s="201">
        <v>78</v>
      </c>
      <c r="V55" s="202">
        <f>SUM(P55:P55)</f>
        <v>18</v>
      </c>
      <c r="W55" s="203"/>
      <c r="X55" s="204"/>
    </row>
    <row r="56" spans="1:27" customHeight="1" ht="15.75" s="205" customFormat="1">
      <c r="A56" s="206" t="s">
        <v>122</v>
      </c>
      <c r="B56" s="207" t="s">
        <v>103</v>
      </c>
      <c r="C56" s="208"/>
      <c r="D56" s="232" t="s">
        <v>113</v>
      </c>
      <c r="E56" s="209"/>
      <c r="F56" s="232" t="s">
        <v>113</v>
      </c>
      <c r="G56" s="209"/>
      <c r="H56" s="232" t="s">
        <v>113</v>
      </c>
      <c r="I56" s="211">
        <f>SUM(J56:J56)</f>
        <v>0</v>
      </c>
      <c r="J56" s="206" t="s">
        <v>100</v>
      </c>
      <c r="K56" s="206">
        <v>108</v>
      </c>
      <c r="L56" s="206" t="s">
        <v>101</v>
      </c>
      <c r="M56" s="359"/>
      <c r="N56" s="360"/>
      <c r="O56" s="213"/>
      <c r="P56" s="213"/>
      <c r="Q56" s="213">
        <v>18</v>
      </c>
      <c r="R56" s="213"/>
      <c r="S56" s="213">
        <v>36</v>
      </c>
      <c r="T56" s="213"/>
      <c r="U56" s="214">
        <v>54</v>
      </c>
      <c r="V56" s="215">
        <f>SUM(P56:P56)</f>
        <v>0</v>
      </c>
      <c r="W56" s="216"/>
      <c r="X56" s="204"/>
    </row>
    <row r="57" spans="1:27" customHeight="1" ht="20.25">
      <c r="A57" s="181" t="s">
        <v>123</v>
      </c>
      <c r="B57" s="217" t="s">
        <v>105</v>
      </c>
      <c r="C57" s="183"/>
      <c r="D57" s="190"/>
      <c r="E57" s="190"/>
      <c r="F57" s="190"/>
      <c r="G57" s="190"/>
      <c r="H57" s="186" t="s">
        <v>43</v>
      </c>
      <c r="I57" s="186">
        <f>SUM(J57:J57)</f>
        <v>0</v>
      </c>
      <c r="J57" s="181"/>
      <c r="K57" s="181"/>
      <c r="L57" s="181"/>
      <c r="M57" s="40"/>
      <c r="N57" s="189"/>
      <c r="O57" s="190"/>
      <c r="P57" s="190"/>
      <c r="Q57" s="190"/>
      <c r="R57" s="190"/>
      <c r="S57" s="190"/>
      <c r="T57" s="190"/>
      <c r="U57" s="191"/>
      <c r="V57" s="192">
        <f>SUM(P57:P57)</f>
        <v>0</v>
      </c>
      <c r="W57" s="219"/>
      <c r="X57" s="50"/>
    </row>
    <row r="58" spans="1:27" customHeight="1" ht="37.5" s="180" customFormat="1">
      <c r="A58" s="169" t="s">
        <v>124</v>
      </c>
      <c r="B58" s="170" t="s">
        <v>125</v>
      </c>
      <c r="C58" s="171"/>
      <c r="D58" s="172"/>
      <c r="E58" s="172"/>
      <c r="F58" s="172"/>
      <c r="G58" s="172"/>
      <c r="H58" s="173"/>
      <c r="I58" s="233">
        <f>SUM(J58:J58)</f>
        <v>64</v>
      </c>
      <c r="J58" s="169">
        <f>SUM(J59:J62)</f>
        <v>64</v>
      </c>
      <c r="K58" s="169">
        <f>SUM(K59:K62)</f>
        <v>590</v>
      </c>
      <c r="L58" s="169">
        <f>SUM(L59:L62)</f>
        <v>38</v>
      </c>
      <c r="M58" s="169">
        <f>SUM(M59:M62)</f>
        <v>90</v>
      </c>
      <c r="N58" s="221">
        <f>SUM(N59:N62)</f>
        <v>0</v>
      </c>
      <c r="O58" s="176">
        <f>SUM(O59:O62)</f>
        <v>0</v>
      </c>
      <c r="P58" s="176">
        <f>SUM(P59:P62)</f>
        <v>64</v>
      </c>
      <c r="Q58" s="176">
        <f>SUM(Q59:Q62)</f>
        <v>99</v>
      </c>
      <c r="R58" s="176">
        <f>SUM(R59:R62)</f>
        <v>35</v>
      </c>
      <c r="S58" s="176">
        <f>SUM(S59:S62)</f>
        <v>125</v>
      </c>
      <c r="T58" s="176">
        <f>SUM(T59:T62)</f>
        <v>81</v>
      </c>
      <c r="U58" s="177">
        <f>SUM(U59:U62)</f>
        <v>186</v>
      </c>
      <c r="V58" s="169">
        <f>SUM(V59:V62)</f>
        <v>590</v>
      </c>
      <c r="W58" s="178"/>
      <c r="X58" s="179">
        <f>SUM(P58:U58)</f>
        <v>590</v>
      </c>
    </row>
    <row r="59" spans="1:27" customHeight="1" ht="41.25">
      <c r="A59" s="64" t="s">
        <v>126</v>
      </c>
      <c r="B59" s="234" t="s">
        <v>127</v>
      </c>
      <c r="C59" s="122"/>
      <c r="D59" s="123" t="s">
        <v>42</v>
      </c>
      <c r="E59" s="123"/>
      <c r="F59" s="123"/>
      <c r="G59" s="123"/>
      <c r="H59" s="124"/>
      <c r="I59" s="68">
        <f>SUM(J59:J59)</f>
        <v>44</v>
      </c>
      <c r="J59" s="224">
        <v>44</v>
      </c>
      <c r="K59" s="64">
        <v>73</v>
      </c>
      <c r="L59" s="64">
        <f>K59-M59</f>
        <v>22</v>
      </c>
      <c r="M59" s="64">
        <v>51</v>
      </c>
      <c r="N59" s="66"/>
      <c r="O59" s="67"/>
      <c r="P59" s="67">
        <v>46</v>
      </c>
      <c r="Q59" s="67">
        <v>27</v>
      </c>
      <c r="R59" s="67"/>
      <c r="S59" s="67"/>
      <c r="T59" s="67"/>
      <c r="U59" s="127"/>
      <c r="V59" s="70">
        <v>73</v>
      </c>
      <c r="W59" s="162"/>
      <c r="X59" s="50"/>
    </row>
    <row r="60" spans="1:27" customHeight="1" ht="45.75">
      <c r="A60" s="96" t="s">
        <v>128</v>
      </c>
      <c r="B60" s="97" t="s">
        <v>129</v>
      </c>
      <c r="C60" s="98"/>
      <c r="D60" s="99"/>
      <c r="E60" s="99"/>
      <c r="F60" s="99"/>
      <c r="G60" s="99" t="s">
        <v>130</v>
      </c>
      <c r="H60" s="100"/>
      <c r="I60" s="101">
        <f>SUM(J60:J60)</f>
        <v>20</v>
      </c>
      <c r="J60" s="166">
        <v>20</v>
      </c>
      <c r="K60" s="96">
        <v>55</v>
      </c>
      <c r="L60" s="64">
        <f>K60-M60</f>
        <v>16</v>
      </c>
      <c r="M60" s="120">
        <v>39</v>
      </c>
      <c r="N60" s="104"/>
      <c r="O60" s="105"/>
      <c r="P60" s="105"/>
      <c r="Q60" s="105"/>
      <c r="R60" s="105">
        <v>11</v>
      </c>
      <c r="S60" s="105">
        <v>17</v>
      </c>
      <c r="T60" s="105">
        <v>27</v>
      </c>
      <c r="U60" s="106"/>
      <c r="V60" s="46">
        <f>SUM(P60:U60)</f>
        <v>55</v>
      </c>
      <c r="W60" s="167"/>
      <c r="X60" s="50"/>
    </row>
    <row r="61" spans="1:27" customHeight="1" ht="27.75" s="205" customFormat="1">
      <c r="A61" s="194" t="s">
        <v>131</v>
      </c>
      <c r="B61" s="195" t="s">
        <v>99</v>
      </c>
      <c r="C61" s="196"/>
      <c r="D61" s="232" t="s">
        <v>42</v>
      </c>
      <c r="E61" s="197"/>
      <c r="F61" s="232" t="s">
        <v>113</v>
      </c>
      <c r="G61" s="197"/>
      <c r="H61" s="232" t="s">
        <v>113</v>
      </c>
      <c r="I61" s="198">
        <v>342</v>
      </c>
      <c r="J61" s="194" t="s">
        <v>100</v>
      </c>
      <c r="K61" s="194">
        <v>342</v>
      </c>
      <c r="L61" s="194" t="s">
        <v>101</v>
      </c>
      <c r="M61" s="373"/>
      <c r="N61" s="374"/>
      <c r="O61" s="200"/>
      <c r="P61" s="200">
        <v>18</v>
      </c>
      <c r="Q61" s="200">
        <v>54</v>
      </c>
      <c r="R61" s="200">
        <v>24</v>
      </c>
      <c r="S61" s="200">
        <v>54</v>
      </c>
      <c r="T61" s="200">
        <v>54</v>
      </c>
      <c r="U61" s="201">
        <v>138</v>
      </c>
      <c r="V61" s="202">
        <f>SUM(P61:U61)</f>
        <v>342</v>
      </c>
      <c r="W61" s="203"/>
      <c r="X61" s="204"/>
    </row>
    <row r="62" spans="1:27" customHeight="1" ht="19.5" s="205" customFormat="1">
      <c r="A62" s="206" t="s">
        <v>132</v>
      </c>
      <c r="B62" s="207" t="s">
        <v>103</v>
      </c>
      <c r="C62" s="208"/>
      <c r="D62" s="232" t="s">
        <v>42</v>
      </c>
      <c r="E62" s="209"/>
      <c r="F62" s="232" t="s">
        <v>113</v>
      </c>
      <c r="G62" s="209"/>
      <c r="H62" s="232" t="s">
        <v>113</v>
      </c>
      <c r="I62" s="211">
        <v>120</v>
      </c>
      <c r="J62" s="206" t="s">
        <v>100</v>
      </c>
      <c r="K62" s="206">
        <v>120</v>
      </c>
      <c r="L62" s="206" t="s">
        <v>101</v>
      </c>
      <c r="M62" s="359"/>
      <c r="N62" s="360"/>
      <c r="O62" s="213"/>
      <c r="P62" s="213"/>
      <c r="Q62" s="213">
        <v>18</v>
      </c>
      <c r="R62" s="213"/>
      <c r="S62" s="213">
        <v>54</v>
      </c>
      <c r="T62" s="213"/>
      <c r="U62" s="214">
        <v>48</v>
      </c>
      <c r="V62" s="215">
        <v>120</v>
      </c>
      <c r="W62" s="216"/>
      <c r="X62" s="204"/>
    </row>
    <row r="63" spans="1:27" customHeight="1" ht="26.25" s="180" customFormat="1">
      <c r="A63" s="169" t="s">
        <v>133</v>
      </c>
      <c r="B63" s="170" t="s">
        <v>134</v>
      </c>
      <c r="C63" s="236"/>
      <c r="D63" s="172"/>
      <c r="E63" s="172"/>
      <c r="F63" s="172"/>
      <c r="G63" s="173"/>
      <c r="H63" s="237"/>
      <c r="I63" s="39">
        <f>SUM(J63:J63)</f>
        <v>18</v>
      </c>
      <c r="J63" s="169">
        <f>SUM(J64:J66)</f>
        <v>18</v>
      </c>
      <c r="K63" s="169">
        <f>SUM(K64:K66)</f>
        <v>136</v>
      </c>
      <c r="L63" s="175"/>
      <c r="M63" s="175"/>
      <c r="N63" s="171"/>
      <c r="O63" s="172"/>
      <c r="P63" s="172">
        <f>SUM(P64:P66)</f>
        <v>0</v>
      </c>
      <c r="Q63" s="172">
        <f>SUM(Q64:Q66)</f>
        <v>0</v>
      </c>
      <c r="R63" s="172">
        <f>SUM(R64:R66)</f>
        <v>0</v>
      </c>
      <c r="S63" s="172">
        <f>SUM(S64:S66)</f>
        <v>0</v>
      </c>
      <c r="T63" s="172">
        <f>SUM(T64:T66)</f>
        <v>44</v>
      </c>
      <c r="U63" s="238">
        <f>SUM(U64:U66)</f>
        <v>92</v>
      </c>
      <c r="V63" s="169">
        <f>SUM(V64:V66)</f>
        <v>136</v>
      </c>
      <c r="W63" s="239"/>
      <c r="X63" s="179">
        <f>SUM(P63:U63)</f>
        <v>136</v>
      </c>
    </row>
    <row r="64" spans="1:27" customHeight="1" ht="29.25">
      <c r="A64" s="181" t="s">
        <v>135</v>
      </c>
      <c r="B64" s="182" t="s">
        <v>136</v>
      </c>
      <c r="C64" s="183"/>
      <c r="D64" s="190"/>
      <c r="E64" s="190"/>
      <c r="F64" s="190"/>
      <c r="G64" s="190"/>
      <c r="H64" s="230" t="s">
        <v>43</v>
      </c>
      <c r="I64" s="186">
        <f>SUM(J64:J64)</f>
        <v>18</v>
      </c>
      <c r="J64" s="181">
        <v>18</v>
      </c>
      <c r="K64" s="181">
        <v>40</v>
      </c>
      <c r="L64" s="181">
        <f>K64-M64</f>
        <v>12</v>
      </c>
      <c r="M64" s="181">
        <v>28</v>
      </c>
      <c r="N64" s="189"/>
      <c r="O64" s="190"/>
      <c r="P64" s="190"/>
      <c r="Q64" s="190"/>
      <c r="R64" s="190"/>
      <c r="S64" s="190"/>
      <c r="T64" s="190">
        <v>26</v>
      </c>
      <c r="U64" s="191">
        <v>14</v>
      </c>
      <c r="V64" s="240">
        <v>40</v>
      </c>
      <c r="W64" s="219"/>
      <c r="X64" s="50"/>
    </row>
    <row r="65" spans="1:27" customHeight="1" ht="25.5" s="205" customFormat="1">
      <c r="A65" s="194" t="s">
        <v>137</v>
      </c>
      <c r="B65" s="195" t="s">
        <v>99</v>
      </c>
      <c r="C65" s="196"/>
      <c r="D65" s="200"/>
      <c r="E65" s="200"/>
      <c r="F65" s="200"/>
      <c r="G65" s="200"/>
      <c r="H65" s="232" t="s">
        <v>113</v>
      </c>
      <c r="I65" s="241">
        <f>SUM(J65:J65)</f>
        <v>0</v>
      </c>
      <c r="J65" s="194"/>
      <c r="K65" s="194">
        <v>36</v>
      </c>
      <c r="L65" s="194"/>
      <c r="M65" s="194"/>
      <c r="N65" s="199"/>
      <c r="O65" s="200"/>
      <c r="P65" s="200"/>
      <c r="Q65" s="200"/>
      <c r="R65" s="200"/>
      <c r="S65" s="200"/>
      <c r="T65" s="200">
        <v>18</v>
      </c>
      <c r="U65" s="201">
        <v>18</v>
      </c>
      <c r="V65" s="202">
        <f>SUM(P65:U65)</f>
        <v>36</v>
      </c>
      <c r="W65" s="203"/>
      <c r="X65" s="204"/>
    </row>
    <row r="66" spans="1:27" customHeight="1" ht="20.25" s="205" customFormat="1">
      <c r="A66" s="206" t="s">
        <v>138</v>
      </c>
      <c r="B66" s="207" t="s">
        <v>103</v>
      </c>
      <c r="C66" s="208"/>
      <c r="D66" s="213"/>
      <c r="E66" s="213"/>
      <c r="F66" s="213"/>
      <c r="G66" s="213"/>
      <c r="H66" s="232" t="s">
        <v>113</v>
      </c>
      <c r="I66" s="242">
        <f>SUM(J66:J66)</f>
        <v>0</v>
      </c>
      <c r="J66" s="206"/>
      <c r="K66" s="206">
        <v>60</v>
      </c>
      <c r="L66" s="206"/>
      <c r="M66" s="206"/>
      <c r="N66" s="212"/>
      <c r="O66" s="213"/>
      <c r="P66" s="213"/>
      <c r="Q66" s="213"/>
      <c r="R66" s="213"/>
      <c r="S66" s="213"/>
      <c r="T66" s="213"/>
      <c r="U66" s="214">
        <v>60</v>
      </c>
      <c r="V66" s="215">
        <f>SUM(P66:U66)</f>
        <v>60</v>
      </c>
      <c r="W66" s="216"/>
      <c r="X66" s="204"/>
    </row>
    <row r="67" spans="1:27" customHeight="1" ht="20.25">
      <c r="A67" s="181" t="s">
        <v>139</v>
      </c>
      <c r="B67" s="217" t="s">
        <v>105</v>
      </c>
      <c r="C67" s="183"/>
      <c r="D67" s="190"/>
      <c r="E67" s="190"/>
      <c r="F67" s="190"/>
      <c r="G67" s="190"/>
      <c r="H67" s="186" t="s">
        <v>43</v>
      </c>
      <c r="I67" s="186">
        <f>SUM(J67:J67)</f>
        <v>0</v>
      </c>
      <c r="J67" s="181"/>
      <c r="K67" s="181"/>
      <c r="L67" s="181"/>
      <c r="M67" s="181"/>
      <c r="N67" s="189"/>
      <c r="O67" s="190"/>
      <c r="P67" s="190"/>
      <c r="Q67" s="190"/>
      <c r="R67" s="190"/>
      <c r="S67" s="190"/>
      <c r="T67" s="190"/>
      <c r="U67" s="191"/>
      <c r="V67" s="192"/>
      <c r="W67" s="219"/>
      <c r="X67" s="50"/>
    </row>
    <row r="68" spans="1:27" customHeight="1" ht="20.25">
      <c r="A68" s="39" t="s">
        <v>140</v>
      </c>
      <c r="B68" s="133" t="s">
        <v>51</v>
      </c>
      <c r="C68" s="116"/>
      <c r="D68" s="117"/>
      <c r="E68" s="117"/>
      <c r="F68" s="117"/>
      <c r="G68" s="117"/>
      <c r="H68" s="112" t="s">
        <v>42</v>
      </c>
      <c r="I68" s="233">
        <f>SUM(J68:J68)</f>
        <v>40</v>
      </c>
      <c r="J68" s="39">
        <v>40</v>
      </c>
      <c r="K68" s="39">
        <v>40</v>
      </c>
      <c r="L68" s="40"/>
      <c r="M68" s="40">
        <v>40</v>
      </c>
      <c r="N68" s="116"/>
      <c r="O68" s="117"/>
      <c r="P68" s="117"/>
      <c r="Q68" s="117"/>
      <c r="R68" s="145"/>
      <c r="S68" s="145"/>
      <c r="T68" s="145"/>
      <c r="U68" s="146">
        <v>40</v>
      </c>
      <c r="V68" s="39">
        <f>SUM(P68:P68)</f>
        <v>0</v>
      </c>
      <c r="W68" s="243"/>
      <c r="X68" s="50"/>
    </row>
    <row r="69" spans="1:27" customHeight="1" ht="27.75">
      <c r="A69" s="244"/>
      <c r="B69" s="143" t="s">
        <v>141</v>
      </c>
      <c r="C69" s="245"/>
      <c r="D69" s="246"/>
      <c r="E69" s="246"/>
      <c r="F69" s="246"/>
      <c r="G69" s="246"/>
      <c r="H69" s="247"/>
      <c r="I69" s="248">
        <v>108</v>
      </c>
      <c r="J69" s="249" t="s">
        <v>100</v>
      </c>
      <c r="K69" s="119">
        <v>72</v>
      </c>
      <c r="L69" s="40" t="s">
        <v>101</v>
      </c>
      <c r="M69" s="375">
        <v>3</v>
      </c>
      <c r="N69" s="376"/>
      <c r="O69" s="377"/>
      <c r="P69" s="250"/>
      <c r="Q69" s="117"/>
      <c r="R69" s="117"/>
      <c r="S69" s="117">
        <v>72</v>
      </c>
      <c r="T69" s="117"/>
      <c r="U69" s="118"/>
      <c r="V69" s="251">
        <f>SUM(P69:P69)</f>
        <v>0</v>
      </c>
      <c r="W69" s="252"/>
      <c r="X69" s="50"/>
    </row>
    <row r="70" spans="1:27" customHeight="1" ht="30">
      <c r="A70" s="253"/>
      <c r="B70" s="143" t="s">
        <v>142</v>
      </c>
      <c r="C70" s="254"/>
      <c r="D70" s="255"/>
      <c r="E70" s="246"/>
      <c r="F70" s="255"/>
      <c r="G70" s="246"/>
      <c r="H70" s="247"/>
      <c r="I70" s="248">
        <v>72</v>
      </c>
      <c r="J70" s="249" t="s">
        <v>100</v>
      </c>
      <c r="K70" s="119">
        <v>108</v>
      </c>
      <c r="L70" s="40" t="s">
        <v>101</v>
      </c>
      <c r="M70" s="375">
        <v>2</v>
      </c>
      <c r="N70" s="399"/>
      <c r="O70" s="400"/>
      <c r="P70" s="250"/>
      <c r="Q70" s="117">
        <v>36</v>
      </c>
      <c r="R70" s="117"/>
      <c r="S70" s="117"/>
      <c r="T70" s="117"/>
      <c r="U70" s="118">
        <v>72</v>
      </c>
      <c r="V70" s="251">
        <f>SUM(P70:P70)</f>
        <v>0</v>
      </c>
      <c r="W70" s="256"/>
      <c r="X70" s="50"/>
    </row>
    <row r="71" spans="1:27" customHeight="1" ht="18">
      <c r="A71" s="75"/>
      <c r="B71" s="12" t="s">
        <v>143</v>
      </c>
      <c r="C71" s="13"/>
      <c r="D71" s="14"/>
      <c r="E71" s="14"/>
      <c r="F71" s="14"/>
      <c r="G71" s="14"/>
      <c r="H71" s="15"/>
      <c r="I71" s="11">
        <v>72</v>
      </c>
      <c r="J71" s="249"/>
      <c r="K71" s="119">
        <v>72</v>
      </c>
      <c r="L71" s="40"/>
      <c r="M71" s="119"/>
      <c r="N71" s="257"/>
      <c r="O71" s="258"/>
      <c r="P71" s="117"/>
      <c r="Q71" s="117"/>
      <c r="R71" s="117"/>
      <c r="S71" s="117"/>
      <c r="T71" s="117"/>
      <c r="U71" s="118">
        <v>72</v>
      </c>
      <c r="V71" s="251">
        <f>SUM(P71:P71)</f>
        <v>0</v>
      </c>
      <c r="W71" s="256"/>
      <c r="X71" s="50"/>
    </row>
    <row r="72" spans="1:27" customHeight="1" ht="18">
      <c r="A72" s="75"/>
      <c r="B72" s="8" t="s">
        <v>144</v>
      </c>
      <c r="C72" s="10"/>
      <c r="D72" s="10"/>
      <c r="E72" s="10"/>
      <c r="F72" s="10"/>
      <c r="G72" s="10"/>
      <c r="H72" s="9"/>
      <c r="I72" s="16"/>
      <c r="J72" s="259"/>
      <c r="K72" s="128"/>
      <c r="L72" s="64"/>
      <c r="M72" s="128"/>
      <c r="N72" s="260"/>
      <c r="O72" s="261"/>
      <c r="P72" s="67"/>
      <c r="Q72" s="67"/>
      <c r="R72" s="67"/>
      <c r="S72" s="67"/>
      <c r="T72" s="67"/>
      <c r="U72" s="127"/>
      <c r="V72" s="70"/>
      <c r="W72" s="256"/>
      <c r="X72" s="50"/>
    </row>
    <row r="73" spans="1:27" customHeight="1" ht="19.5">
      <c r="A73" s="75"/>
      <c r="B73" s="390" t="s">
        <v>145</v>
      </c>
      <c r="C73" s="390"/>
      <c r="D73" s="390"/>
      <c r="E73" s="390"/>
      <c r="F73" s="390"/>
      <c r="G73" s="390"/>
      <c r="H73" s="390"/>
      <c r="I73" s="390"/>
      <c r="J73" s="262"/>
      <c r="K73" s="263"/>
      <c r="L73" s="264"/>
      <c r="M73" s="263"/>
      <c r="N73" s="265"/>
      <c r="O73" s="266"/>
      <c r="P73" s="267">
        <f>SUM(P13+P36+P43+P48+P49+P53+P54+P59+P60+P64)</f>
        <v>510</v>
      </c>
      <c r="Q73" s="267">
        <f>SUM(Q13+Q36+Q43+Q48+Q49+Q53+Q54+Q59+Q60+Q64+Q68)</f>
        <v>624</v>
      </c>
      <c r="R73" s="267">
        <f>SUM(R13+R36+R43+R48+R49+R53+R54+R59+R60+R64+R68)</f>
        <v>510</v>
      </c>
      <c r="S73" s="267">
        <f>SUM(S13+S36+S43+S48+S49+S53+S54+S59+S60+S64+S68)</f>
        <v>576</v>
      </c>
      <c r="T73" s="267">
        <f>SUM(T13+T36+T43+T48+T49+T53+T54+T59+T60+T64+T68)</f>
        <v>372</v>
      </c>
      <c r="U73" s="268">
        <f>SUM(U13+U36+U43+U48+U49+U53+U54+U59+U60+U64+U68)</f>
        <v>180</v>
      </c>
      <c r="V73" s="269">
        <f>SUM(V13+V36+V43+V48+V49+V53+V54+V59+V60+V64+V68)</f>
        <v>934</v>
      </c>
      <c r="W73" s="256"/>
      <c r="X73" s="50"/>
    </row>
    <row r="74" spans="1:27" customHeight="1" ht="27">
      <c r="A74" s="75"/>
      <c r="B74" s="270" t="s">
        <v>146</v>
      </c>
      <c r="C74" s="393"/>
      <c r="D74" s="394"/>
      <c r="E74" s="394"/>
      <c r="F74" s="394"/>
      <c r="G74" s="394"/>
      <c r="H74" s="394"/>
      <c r="I74" s="395"/>
      <c r="J74" s="262" t="s">
        <v>100</v>
      </c>
      <c r="K74" s="263">
        <v>1404</v>
      </c>
      <c r="L74" s="264" t="s">
        <v>101</v>
      </c>
      <c r="M74" s="385"/>
      <c r="N74" s="386"/>
      <c r="O74" s="386"/>
      <c r="P74" s="271">
        <f>SUM(P75+P76)</f>
        <v>102</v>
      </c>
      <c r="Q74" s="271">
        <f>SUM(Q75+Q76)</f>
        <v>204</v>
      </c>
      <c r="R74" s="271">
        <f>SUM(R75+R76)</f>
        <v>102</v>
      </c>
      <c r="S74" s="271">
        <f>SUM(S75+S76)</f>
        <v>216</v>
      </c>
      <c r="T74" s="271">
        <f>SUM(T75+T76)</f>
        <v>240</v>
      </c>
      <c r="U74" s="272">
        <f>SUM(U75+U76)</f>
        <v>540</v>
      </c>
      <c r="V74" s="269">
        <f>SUM(P74:U74)</f>
        <v>1404</v>
      </c>
      <c r="W74" s="256"/>
      <c r="X74" s="50"/>
    </row>
    <row r="75" spans="1:27" customHeight="1" ht="20.25">
      <c r="A75" s="75"/>
      <c r="B75" s="273" t="s">
        <v>99</v>
      </c>
      <c r="C75" s="393"/>
      <c r="D75" s="394"/>
      <c r="E75" s="394"/>
      <c r="F75" s="394"/>
      <c r="G75" s="394"/>
      <c r="H75" s="394"/>
      <c r="I75" s="395"/>
      <c r="J75" s="262" t="s">
        <v>100</v>
      </c>
      <c r="K75" s="264">
        <v>1044</v>
      </c>
      <c r="L75" s="264" t="s">
        <v>101</v>
      </c>
      <c r="M75" s="385"/>
      <c r="N75" s="386"/>
      <c r="O75" s="386"/>
      <c r="P75" s="271">
        <f>SUM(P44+P50+P55+P61+P65)</f>
        <v>102</v>
      </c>
      <c r="Q75" s="271">
        <f>SUM(Q44+Q50+Q55+Q61+Q65)</f>
        <v>132</v>
      </c>
      <c r="R75" s="271">
        <f>SUM(R44+R50+R55+R61+R65)</f>
        <v>102</v>
      </c>
      <c r="S75" s="271">
        <f>SUM(S44+S50+S55+S61+S65)</f>
        <v>108</v>
      </c>
      <c r="T75" s="271">
        <f>SUM(T44+T50+T55+T61+T65)</f>
        <v>240</v>
      </c>
      <c r="U75" s="272">
        <f>SUM(U44+U50+U55+U61+U65)</f>
        <v>288</v>
      </c>
      <c r="V75" s="269">
        <f>SUM(P75:U75)</f>
        <v>972</v>
      </c>
      <c r="W75" s="256"/>
      <c r="X75" s="50"/>
    </row>
    <row r="76" spans="1:27" customHeight="1" ht="20.25">
      <c r="A76" s="75"/>
      <c r="B76" s="273" t="s">
        <v>147</v>
      </c>
      <c r="C76" s="393"/>
      <c r="D76" s="394"/>
      <c r="E76" s="394"/>
      <c r="F76" s="394"/>
      <c r="G76" s="394"/>
      <c r="H76" s="394"/>
      <c r="I76" s="395"/>
      <c r="J76" s="262" t="s">
        <v>100</v>
      </c>
      <c r="K76" s="264">
        <v>360</v>
      </c>
      <c r="L76" s="264" t="s">
        <v>101</v>
      </c>
      <c r="M76" s="385"/>
      <c r="N76" s="386"/>
      <c r="O76" s="386"/>
      <c r="P76" s="267">
        <f>SUM(P45+P51+P56+P62+P66)</f>
        <v>0</v>
      </c>
      <c r="Q76" s="267">
        <f>SUM(Q45+Q51+Q56+Q62+Q66)</f>
        <v>72</v>
      </c>
      <c r="R76" s="267">
        <f>SUM(R45+R51+R56+R62+R66)</f>
        <v>0</v>
      </c>
      <c r="S76" s="267">
        <f>SUM(S45+S51+S56+S62+S66)</f>
        <v>108</v>
      </c>
      <c r="T76" s="267">
        <f>SUM(T45+T51+T56+T62+T66)</f>
        <v>0</v>
      </c>
      <c r="U76" s="268">
        <f>SUM(U45+U51+U56+U62+U66)</f>
        <v>252</v>
      </c>
      <c r="V76" s="269">
        <f>SUM(P76:P76)</f>
        <v>0</v>
      </c>
      <c r="W76" s="256"/>
      <c r="X76" s="50"/>
    </row>
    <row r="77" spans="1:27" customHeight="1" ht="13.5">
      <c r="A77" s="75"/>
      <c r="B77" s="391" t="s">
        <v>148</v>
      </c>
      <c r="C77" s="391"/>
      <c r="D77" s="391"/>
      <c r="E77" s="391"/>
      <c r="F77" s="391"/>
      <c r="G77" s="391"/>
      <c r="H77" s="391"/>
      <c r="I77" s="391"/>
      <c r="J77" s="262" t="s">
        <v>100</v>
      </c>
      <c r="K77" s="264"/>
      <c r="L77" s="264" t="s">
        <v>101</v>
      </c>
      <c r="M77" s="385"/>
      <c r="N77" s="386"/>
      <c r="O77" s="386"/>
      <c r="P77" s="274"/>
      <c r="Q77" s="274">
        <v>2</v>
      </c>
      <c r="R77" s="274">
        <v>1</v>
      </c>
      <c r="S77" s="274">
        <v>5</v>
      </c>
      <c r="T77" s="274"/>
      <c r="U77" s="275">
        <v>6</v>
      </c>
      <c r="V77" s="269">
        <f>SUM(P77:P77)</f>
        <v>0</v>
      </c>
      <c r="W77" s="256"/>
      <c r="X77" s="50"/>
    </row>
    <row r="78" spans="1:27" customHeight="1" ht="16.5">
      <c r="A78" s="75"/>
      <c r="B78" s="401" t="s">
        <v>149</v>
      </c>
      <c r="C78" s="401"/>
      <c r="D78" s="401"/>
      <c r="E78" s="401"/>
      <c r="F78" s="401"/>
      <c r="G78" s="401"/>
      <c r="H78" s="401"/>
      <c r="I78" s="401"/>
      <c r="J78" s="262" t="s">
        <v>100</v>
      </c>
      <c r="K78" s="264"/>
      <c r="L78" s="264" t="s">
        <v>101</v>
      </c>
      <c r="M78" s="385"/>
      <c r="N78" s="386"/>
      <c r="O78" s="386"/>
      <c r="P78" s="274">
        <v>3</v>
      </c>
      <c r="Q78" s="274">
        <v>7</v>
      </c>
      <c r="R78" s="274">
        <v>3</v>
      </c>
      <c r="S78" s="274">
        <v>7</v>
      </c>
      <c r="T78" s="274">
        <v>4</v>
      </c>
      <c r="U78" s="275">
        <v>5</v>
      </c>
      <c r="V78" s="269">
        <f>SUM(P78:P78)</f>
        <v>3</v>
      </c>
      <c r="W78" s="256"/>
      <c r="X78" s="50"/>
    </row>
    <row r="79" spans="1:27" customHeight="1" ht="3.75" hidden="true">
      <c r="A79" s="276"/>
      <c r="B79" s="392" t="s">
        <v>150</v>
      </c>
      <c r="C79" s="392"/>
      <c r="D79" s="392"/>
      <c r="E79" s="392"/>
      <c r="F79" s="392"/>
      <c r="G79" s="392"/>
      <c r="H79" s="392"/>
      <c r="I79" s="392"/>
      <c r="J79" s="277"/>
      <c r="K79" s="277"/>
      <c r="L79" s="277"/>
      <c r="M79" s="278"/>
      <c r="N79" s="279"/>
      <c r="O79" s="279"/>
      <c r="P79" s="279"/>
      <c r="Q79" s="279"/>
      <c r="R79" s="279"/>
      <c r="S79" s="279"/>
      <c r="T79" s="279"/>
      <c r="U79" s="280"/>
      <c r="V79" s="269">
        <f>SUM(P79:P79)</f>
        <v>0</v>
      </c>
      <c r="W79" s="256"/>
      <c r="X79" s="50"/>
    </row>
    <row r="80" spans="1:27" customHeight="1" ht="13.5">
      <c r="A80" s="276"/>
      <c r="B80" s="392" t="s">
        <v>150</v>
      </c>
      <c r="C80" s="392"/>
      <c r="D80" s="392"/>
      <c r="E80" s="392"/>
      <c r="F80" s="392"/>
      <c r="G80" s="392"/>
      <c r="H80" s="392"/>
      <c r="I80" s="392"/>
      <c r="J80" s="277"/>
      <c r="K80" s="277"/>
      <c r="L80" s="277"/>
      <c r="M80" s="278"/>
      <c r="N80" s="279"/>
      <c r="O80" s="279"/>
      <c r="P80" s="279"/>
      <c r="Q80" s="279"/>
      <c r="R80" s="279"/>
      <c r="S80" s="279"/>
      <c r="T80" s="279"/>
      <c r="U80" s="280"/>
      <c r="V80" s="269">
        <f>SUM(P80:P80)</f>
        <v>0</v>
      </c>
      <c r="W80" s="256"/>
      <c r="X80" s="50"/>
    </row>
    <row r="81" spans="1:27" customHeight="1" ht="24.75">
      <c r="A81" s="75"/>
      <c r="B81" s="273" t="s">
        <v>151</v>
      </c>
      <c r="C81" s="281"/>
      <c r="D81" s="282"/>
      <c r="E81" s="282"/>
      <c r="F81" s="282"/>
      <c r="G81" s="282"/>
      <c r="H81" s="282"/>
      <c r="I81" s="283"/>
      <c r="J81" s="262" t="s">
        <v>100</v>
      </c>
      <c r="K81" s="264">
        <v>72</v>
      </c>
      <c r="L81" s="264" t="s">
        <v>101</v>
      </c>
      <c r="M81" s="385">
        <v>2</v>
      </c>
      <c r="N81" s="386"/>
      <c r="O81" s="386"/>
      <c r="P81" s="284"/>
      <c r="Q81" s="284"/>
      <c r="R81" s="284"/>
      <c r="S81" s="284"/>
      <c r="T81" s="284"/>
      <c r="U81" s="285">
        <v>72</v>
      </c>
      <c r="V81" s="269">
        <f>SUM(P81:P81)</f>
        <v>0</v>
      </c>
      <c r="W81" s="256"/>
      <c r="X81" s="50"/>
    </row>
    <row r="82" spans="1:27" customHeight="1" ht="20.25">
      <c r="A82" s="276"/>
      <c r="B82" s="286" t="s">
        <v>152</v>
      </c>
      <c r="C82" s="287"/>
      <c r="D82" s="288"/>
      <c r="E82" s="288"/>
      <c r="F82" s="288"/>
      <c r="G82" s="288"/>
      <c r="H82" s="288"/>
      <c r="I82" s="289"/>
      <c r="J82" s="290"/>
      <c r="K82" s="291"/>
      <c r="L82" s="290"/>
      <c r="M82" s="287"/>
      <c r="N82" s="288"/>
      <c r="O82" s="288"/>
      <c r="P82" s="288"/>
      <c r="Q82" s="288"/>
      <c r="R82" s="288"/>
      <c r="S82" s="288"/>
      <c r="T82" s="288"/>
      <c r="U82" s="292"/>
      <c r="V82" s="46">
        <f>SUM(V69+V70+V73+V74+V81)</f>
        <v>2338</v>
      </c>
      <c r="W82" s="47"/>
      <c r="X82" s="50"/>
    </row>
    <row r="83" spans="1:27" customHeight="1" ht="24">
      <c r="A83" s="293"/>
      <c r="B83" s="294" t="s">
        <v>153</v>
      </c>
      <c r="C83" s="396" t="s">
        <v>154</v>
      </c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8"/>
      <c r="R83" s="295"/>
      <c r="S83" s="255"/>
      <c r="T83" s="255"/>
      <c r="U83" s="296"/>
      <c r="V83" s="297"/>
      <c r="W83" s="298"/>
      <c r="X83" s="21"/>
    </row>
    <row r="84" spans="1:27" customHeight="1" ht="3.75">
      <c r="A84" s="299"/>
      <c r="B84" s="300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2"/>
      <c r="X84" s="21"/>
    </row>
    <row r="85" spans="1:27" customHeight="1" ht="13.5" hidden="true">
      <c r="A85" s="382"/>
      <c r="B85" s="384" t="s">
        <v>155</v>
      </c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72"/>
      <c r="Q85" s="72"/>
      <c r="R85" s="72"/>
      <c r="S85" s="72"/>
      <c r="T85" s="72"/>
      <c r="U85" s="72"/>
      <c r="V85" s="380"/>
      <c r="W85" s="381"/>
    </row>
    <row r="86" spans="1:27" customHeight="1" ht="13.5" hidden="true">
      <c r="A86" s="382"/>
      <c r="B86" s="383" t="s">
        <v>156</v>
      </c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03"/>
      <c r="Q86" s="303"/>
      <c r="R86" s="303"/>
      <c r="S86" s="303"/>
      <c r="T86" s="303"/>
      <c r="U86" s="303"/>
      <c r="V86" s="382"/>
      <c r="W86" s="382"/>
    </row>
    <row r="87" spans="1:27" customHeight="1" ht="18.75">
      <c r="A87" s="387" t="s">
        <v>157</v>
      </c>
      <c r="B87" s="388"/>
      <c r="C87" s="388"/>
      <c r="D87" s="388"/>
      <c r="E87" s="388"/>
      <c r="F87" s="388"/>
      <c r="G87" s="388"/>
      <c r="H87" s="388"/>
      <c r="I87" s="388"/>
      <c r="J87" s="388"/>
    </row>
    <row r="88" spans="1:27" customHeight="1" ht="13.5">
      <c r="A88" s="387" t="s">
        <v>158</v>
      </c>
      <c r="B88" s="388"/>
      <c r="C88" s="388"/>
      <c r="D88" s="388"/>
      <c r="E88" s="388"/>
      <c r="F88" s="388"/>
      <c r="G88" s="388"/>
      <c r="H88" s="388"/>
      <c r="I88" s="388"/>
      <c r="J88" s="388"/>
      <c r="K88" s="389"/>
    </row>
    <row r="89" spans="1:27" customHeight="1" ht="12">
      <c r="A89" s="387" t="s">
        <v>159</v>
      </c>
      <c r="B89" s="388"/>
      <c r="C89" s="388"/>
      <c r="D89" s="388"/>
      <c r="E89" s="388"/>
      <c r="F89" s="388"/>
      <c r="G89" s="388"/>
      <c r="H89" s="388"/>
      <c r="I89" s="388"/>
      <c r="J89" s="388"/>
      <c r="K89" s="389"/>
    </row>
    <row r="90" spans="1:27" customHeight="1" ht="12">
      <c r="A90" s="387" t="s">
        <v>160</v>
      </c>
      <c r="B90" s="388"/>
      <c r="C90" s="388"/>
      <c r="D90" s="388"/>
      <c r="E90" s="388"/>
      <c r="F90" s="388"/>
      <c r="G90" s="388"/>
      <c r="H90" s="388"/>
      <c r="I90" s="388"/>
      <c r="J90" s="388"/>
      <c r="K90" s="306"/>
    </row>
    <row r="91" spans="1:27" customHeight="1" ht="12">
      <c r="A91" s="387" t="s">
        <v>161</v>
      </c>
      <c r="B91" s="388"/>
      <c r="C91" s="388"/>
      <c r="D91" s="388"/>
      <c r="E91" s="388"/>
      <c r="F91" s="388"/>
      <c r="G91" s="388"/>
      <c r="H91" s="388"/>
      <c r="I91" s="388"/>
      <c r="J91" s="388"/>
      <c r="K91" s="389"/>
    </row>
    <row r="92" spans="1:27" customHeight="1" ht="12">
      <c r="A92" s="304"/>
      <c r="B92" s="305"/>
      <c r="C92" s="305"/>
      <c r="D92" s="305"/>
      <c r="E92" s="305"/>
      <c r="F92" s="305"/>
      <c r="G92" s="305"/>
      <c r="H92" s="305"/>
      <c r="I92" s="305"/>
      <c r="J92" s="305"/>
      <c r="K92" s="306"/>
    </row>
    <row r="93" spans="1:27" customHeight="1" ht="12">
      <c r="A93" s="387" t="s">
        <v>162</v>
      </c>
      <c r="B93" s="388"/>
      <c r="C93" s="388"/>
      <c r="D93" s="388"/>
      <c r="E93" s="388"/>
      <c r="F93" s="388"/>
      <c r="G93" s="388"/>
      <c r="H93" s="388"/>
      <c r="I93" s="388"/>
      <c r="J93" s="388"/>
      <c r="K93" s="389"/>
    </row>
    <row r="94" spans="1:27" customHeight="1" ht="12">
      <c r="A94" s="387" t="s">
        <v>163</v>
      </c>
      <c r="B94" s="388"/>
      <c r="C94" s="388"/>
      <c r="D94" s="388"/>
      <c r="E94" s="388"/>
      <c r="F94" s="388"/>
      <c r="G94" s="388"/>
      <c r="H94" s="388"/>
      <c r="I94" s="388"/>
      <c r="J94" s="388"/>
      <c r="K94" s="388"/>
      <c r="L94" s="38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91:K91"/>
    <mergeCell ref="C83:Q83"/>
    <mergeCell ref="B79:I79"/>
    <mergeCell ref="A93:K93"/>
    <mergeCell ref="M70:O70"/>
    <mergeCell ref="M74:O74"/>
    <mergeCell ref="M75:O75"/>
    <mergeCell ref="B78:I78"/>
    <mergeCell ref="C76:I76"/>
    <mergeCell ref="M76:O76"/>
    <mergeCell ref="A94:L94"/>
    <mergeCell ref="A87:J87"/>
    <mergeCell ref="A88:K88"/>
    <mergeCell ref="A89:K89"/>
    <mergeCell ref="B73:I73"/>
    <mergeCell ref="B77:I77"/>
    <mergeCell ref="B80:I80"/>
    <mergeCell ref="C74:I74"/>
    <mergeCell ref="C75:I75"/>
    <mergeCell ref="A90:J90"/>
    <mergeCell ref="V85:W86"/>
    <mergeCell ref="B86:O86"/>
    <mergeCell ref="A85:A86"/>
    <mergeCell ref="B85:O85"/>
    <mergeCell ref="M77:O77"/>
    <mergeCell ref="M78:O78"/>
    <mergeCell ref="M81:O81"/>
    <mergeCell ref="M69:O69"/>
    <mergeCell ref="V9:V10"/>
    <mergeCell ref="S9:S10"/>
    <mergeCell ref="U9:U10"/>
    <mergeCell ref="T9:T10"/>
    <mergeCell ref="M55:N55"/>
    <mergeCell ref="M50:N50"/>
    <mergeCell ref="G7:G10"/>
    <mergeCell ref="J7:J10"/>
    <mergeCell ref="K7:O7"/>
    <mergeCell ref="M56:N56"/>
    <mergeCell ref="M61:N61"/>
    <mergeCell ref="M62:N62"/>
    <mergeCell ref="D7:D10"/>
    <mergeCell ref="C7:C10"/>
    <mergeCell ref="E7:E10"/>
    <mergeCell ref="K8:K10"/>
    <mergeCell ref="M9:M10"/>
    <mergeCell ref="M51:N51"/>
    <mergeCell ref="M44:N44"/>
    <mergeCell ref="N9:N10"/>
    <mergeCell ref="M45:N45"/>
    <mergeCell ref="F7:F10"/>
    <mergeCell ref="P5:U5"/>
    <mergeCell ref="R9:R10"/>
    <mergeCell ref="V5:W8"/>
    <mergeCell ref="R6:S6"/>
    <mergeCell ref="L9:L10"/>
    <mergeCell ref="A1:W4"/>
    <mergeCell ref="A5:A10"/>
    <mergeCell ref="B5:B10"/>
    <mergeCell ref="C5:H6"/>
    <mergeCell ref="I5:O6"/>
    <mergeCell ref="T6:U6"/>
    <mergeCell ref="P6:Q6"/>
    <mergeCell ref="H7:H10"/>
    <mergeCell ref="L8:O8"/>
    <mergeCell ref="W9:W10"/>
    <mergeCell ref="P9:P10"/>
    <mergeCell ref="Q9:Q10"/>
    <mergeCell ref="O9:O10"/>
    <mergeCell ref="I7:I10"/>
  </mergeCells>
  <printOptions gridLines="false" gridLinesSet="true"/>
  <pageMargins left="0" right="0" top="0" bottom="0" header="0.31496062992126" footer="0.31496062992126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7"/>
  <sheetViews>
    <sheetView tabSelected="0" workbookViewId="0" showGridLines="true" showRowColHeaders="1">
      <selection activeCell="K43" sqref="K43"/>
    </sheetView>
  </sheetViews>
  <sheetFormatPr customHeight="true" defaultRowHeight="10.5" outlineLevelRow="0" outlineLevelCol="0"/>
  <sheetData>
    <row r="4" spans="1:18" customHeight="1" ht="10.5">
      <c r="J4" s="1"/>
      <c r="K4" s="1"/>
      <c r="L4" s="1"/>
      <c r="M4" s="1"/>
      <c r="N4" s="1"/>
      <c r="O4" s="1"/>
      <c r="P4" s="1"/>
      <c r="Q4" s="1"/>
      <c r="R4" s="1"/>
    </row>
    <row r="5" spans="1:18" customHeight="1" ht="10.5">
      <c r="J5" s="1"/>
      <c r="K5" s="1"/>
      <c r="L5" s="1"/>
      <c r="M5" s="1"/>
      <c r="N5" s="1"/>
      <c r="O5" s="1"/>
      <c r="P5" s="1"/>
      <c r="Q5" s="1"/>
      <c r="R5" s="1"/>
    </row>
    <row r="6" spans="1:18" customHeight="1" ht="10.5">
      <c r="J6" s="1"/>
      <c r="K6" s="1"/>
      <c r="L6" s="1"/>
      <c r="M6" s="1"/>
      <c r="N6" s="1"/>
      <c r="O6" s="1"/>
      <c r="P6" s="1"/>
      <c r="Q6" s="1"/>
      <c r="R6" s="1"/>
    </row>
    <row r="7" spans="1:18" customHeight="1" ht="10.5">
      <c r="J7" s="1"/>
      <c r="K7" s="1"/>
      <c r="L7" s="1"/>
      <c r="M7" s="1"/>
      <c r="N7" s="1"/>
      <c r="O7" s="1"/>
      <c r="P7" s="1"/>
      <c r="Q7" s="1"/>
      <c r="R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5" right="0.75" top="1" bottom="1" header="0.5" footer="0.5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ПЛАН 2017</vt:lpstr>
      <vt:lpstr>Start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Noutbook</dc:creator>
  <cp:lastModifiedBy>ЗУР</cp:lastModifiedBy>
  <dcterms:created xsi:type="dcterms:W3CDTF">2011-05-05T07:03:53+03:00</dcterms:created>
  <dcterms:modified xsi:type="dcterms:W3CDTF">2020-09-07T14:33:17+03:00</dcterms:modified>
  <dc:title>Untitled Spreadsheet</dc:title>
  <dc:description/>
  <dc:subject/>
  <cp:keywords/>
  <cp:category/>
</cp:coreProperties>
</file>