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лан" sheetId="1" r:id="rId4"/>
    <sheet name="Start" sheetId="2" state="hidden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<sst xmlns="http://schemas.openxmlformats.org/spreadsheetml/2006/main" uniqueCount="129">
  <si>
    <t xml:space="preserve">                                                                                                                              Учебный план                                                                                                                                                                                                                                                                                                                                                                  
                                                                      29.01.08 Оператор швейного оборудования. Технический профиль обучения
                                                                                                                                                                                 </t>
  </si>
  <si>
    <t>Индекс</t>
  </si>
  <si>
    <t>Наименование циклов, разделов,
дисциплин, профессиональных модулей, МДК, практик</t>
  </si>
  <si>
    <t>Формы промежуточной аттестации по  семестрам</t>
  </si>
  <si>
    <t>Итого</t>
  </si>
  <si>
    <t>1 курс</t>
  </si>
  <si>
    <t>2 курс</t>
  </si>
  <si>
    <t>3 курс</t>
  </si>
  <si>
    <t>Максимальная</t>
  </si>
  <si>
    <t>Самостоятельная, внеаудиторная  в том числе проектная деятельность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</si>
  <si>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</si>
  <si>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</si>
  <si>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</si>
  <si>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</si>
  <si>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</si>
  <si>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</si>
  <si>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</si>
  <si>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Всего</t>
  </si>
  <si>
    <t>в том числе</t>
  </si>
  <si>
    <t>17 недель</t>
  </si>
  <si>
    <t xml:space="preserve">   23 недели  1 нед. пром. аттест</t>
  </si>
  <si>
    <t xml:space="preserve">  17  недель</t>
  </si>
  <si>
    <t xml:space="preserve"> 22  неделя   2 недели пром. аттест </t>
  </si>
  <si>
    <t xml:space="preserve">   17 недель</t>
  </si>
  <si>
    <t xml:space="preserve">   20 недель, 2 неделя пром. аттест.2 недели ГИА</t>
  </si>
  <si>
    <t>Теор. обучение</t>
  </si>
  <si>
    <t>Лаб. и пр. занятия</t>
  </si>
  <si>
    <t>Обяз. часть</t>
  </si>
  <si>
    <t>Вар. часть</t>
  </si>
  <si>
    <t>1</t>
  </si>
  <si>
    <t>2</t>
  </si>
  <si>
    <t>3</t>
  </si>
  <si>
    <t>4</t>
  </si>
  <si>
    <t>5</t>
  </si>
  <si>
    <t>12</t>
  </si>
  <si>
    <t>18</t>
  </si>
  <si>
    <t>60</t>
  </si>
  <si>
    <t>Итого час/нед (с учетом консультаций в период обучения по циклам)</t>
  </si>
  <si>
    <t>36</t>
  </si>
  <si>
    <t>Всего по циклам</t>
  </si>
  <si>
    <t>О</t>
  </si>
  <si>
    <t>ОБЩЕОБРАЗОВАТЕЛЬНЫЙ ЦИКЛ</t>
  </si>
  <si>
    <t>Базовые УД</t>
  </si>
  <si>
    <t>Обязательные учебные дисциплины</t>
  </si>
  <si>
    <t>ОУД.01</t>
  </si>
  <si>
    <t xml:space="preserve">Русский язык </t>
  </si>
  <si>
    <t>д/з</t>
  </si>
  <si>
    <t>Э</t>
  </si>
  <si>
    <t>ОУД.02</t>
  </si>
  <si>
    <t>Литература</t>
  </si>
  <si>
    <t>ОУД.03</t>
  </si>
  <si>
    <t>Иностранный язык</t>
  </si>
  <si>
    <t>ОУД.04</t>
  </si>
  <si>
    <t>История</t>
  </si>
  <si>
    <t>ОУД.05</t>
  </si>
  <si>
    <t>Физическая культура</t>
  </si>
  <si>
    <t>ОУД.06</t>
  </si>
  <si>
    <t>ОБЖ</t>
  </si>
  <si>
    <t>ОУД.07</t>
  </si>
  <si>
    <t>Астрономия</t>
  </si>
  <si>
    <t>ОУД.08</t>
  </si>
  <si>
    <t>Химия</t>
  </si>
  <si>
    <t>ОУД.09</t>
  </si>
  <si>
    <t>Обществознание</t>
  </si>
  <si>
    <t>ОУД.10</t>
  </si>
  <si>
    <t>Биология</t>
  </si>
  <si>
    <t>ОУД.11</t>
  </si>
  <si>
    <t>География</t>
  </si>
  <si>
    <t>ОУД.12</t>
  </si>
  <si>
    <t>Экология</t>
  </si>
  <si>
    <t>Профильные УД</t>
  </si>
  <si>
    <t>ОУД.13</t>
  </si>
  <si>
    <t xml:space="preserve">Математика </t>
  </si>
  <si>
    <t>ОУД.14</t>
  </si>
  <si>
    <t xml:space="preserve">Физика </t>
  </si>
  <si>
    <t>ОУД.15</t>
  </si>
  <si>
    <t>Информатика</t>
  </si>
  <si>
    <t>Дополнительные</t>
  </si>
  <si>
    <t>ОУД.16</t>
  </si>
  <si>
    <t>Основы финансовой граммотности</t>
  </si>
  <si>
    <t>ОУД.17</t>
  </si>
  <si>
    <t>Психология общения</t>
  </si>
  <si>
    <t>ОУД.18</t>
  </si>
  <si>
    <t>История родного края</t>
  </si>
  <si>
    <t>Обязательная часть учебных циклов ППКРС и раздел "Физическая культура"</t>
  </si>
  <si>
    <t>ОП</t>
  </si>
  <si>
    <t>Общепрофессиональный учебный цикл</t>
  </si>
  <si>
    <t>ОП.01</t>
  </si>
  <si>
    <t>Экономические и правовые основы производственной деятельности</t>
  </si>
  <si>
    <t>ОП.02</t>
  </si>
  <si>
    <t xml:space="preserve">Безопасность жизнедеятельности </t>
  </si>
  <si>
    <t>ПМ</t>
  </si>
  <si>
    <t>Профессиональный учебный цикл. (Профессиональные модули)</t>
  </si>
  <si>
    <t>Профессиональный цикл и разделы УП и ПП</t>
  </si>
  <si>
    <t>ПМ.01</t>
  </si>
  <si>
    <t>Выполнение работ по обслуживанию оборудования подготовительно-раскройного производства</t>
  </si>
  <si>
    <t>Э(к)</t>
  </si>
  <si>
    <t>МДК.01.01</t>
  </si>
  <si>
    <t>Подготовка и раскрой материалов</t>
  </si>
  <si>
    <t>УП.01.01</t>
  </si>
  <si>
    <t>Учебная практика</t>
  </si>
  <si>
    <t>час</t>
  </si>
  <si>
    <t>нед</t>
  </si>
  <si>
    <t>ПП.01.01</t>
  </si>
  <si>
    <t>Производственная практика</t>
  </si>
  <si>
    <t>ПМ.1.ЭК</t>
  </si>
  <si>
    <t>Экзамен квалификационный</t>
  </si>
  <si>
    <t>ПМ.02</t>
  </si>
  <si>
    <t>Выполнение работ по обработке текстильных изделий из различных материалов</t>
  </si>
  <si>
    <t>МДК.02.01</t>
  </si>
  <si>
    <t>Технология обработки текстильных изделий</t>
  </si>
  <si>
    <t>УП.02.01</t>
  </si>
  <si>
    <t>ПП.02.01</t>
  </si>
  <si>
    <t>ПМ.2.ЭК</t>
  </si>
  <si>
    <t>ФК</t>
  </si>
  <si>
    <t>Промежуточная аттестация (общеобразовательный цикл)</t>
  </si>
  <si>
    <t>Промежуточная аттестация (профессиональная подготовка</t>
  </si>
  <si>
    <t>Государственная (итоговая) аттестация</t>
  </si>
  <si>
    <t xml:space="preserve">ИТОГО </t>
  </si>
  <si>
    <t xml:space="preserve">Дисциплин и МДК </t>
  </si>
  <si>
    <t xml:space="preserve">Учебная и производственная практики </t>
  </si>
  <si>
    <t>Производственная  практика</t>
  </si>
  <si>
    <t xml:space="preserve">Экзаменов (в т. ч. экзаменов (квалификационных)) </t>
  </si>
  <si>
    <t xml:space="preserve">Дифф. зачетов </t>
  </si>
  <si>
    <t>Зачётов</t>
  </si>
  <si>
    <t>КОНСУЛЬТАЦИИ  по 4 часа на обучающегося</t>
  </si>
  <si>
    <t>Контрольных работ (итоговые письм. классные)</t>
  </si>
  <si>
    <t>Контрольных работ (домашние)</t>
  </si>
  <si>
    <t>2 курс мдк01.01 и мдк 02.01 - комплексный экзамен</t>
  </si>
</sst>
</file>

<file path=xl/styles.xml><?xml version="1.0" encoding="utf-8"?>
<styleSheet xmlns="http://schemas.openxmlformats.org/spreadsheetml/2006/main" xml:space="preserve">
  <numFmts count="0"/>
  <fonts count="11">
    <font>
      <b val="0"/>
      <i val="0"/>
      <strike val="0"/>
      <u val="none"/>
      <sz val="8"/>
      <color rgb="FF000000"/>
      <name val="Tahoma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ahoma"/>
    </font>
    <font>
      <b val="0"/>
      <i val="0"/>
      <strike val="0"/>
      <u val="none"/>
      <sz val="9"/>
      <color rgb="FFFF0000"/>
      <name val="Times New Roman"/>
    </font>
    <font>
      <b val="1"/>
      <i val="0"/>
      <strike val="0"/>
      <u val="none"/>
      <sz val="9"/>
      <color rgb="FF000000"/>
      <name val="Tahoma"/>
    </font>
    <font>
      <b val="1"/>
      <i val="0"/>
      <strike val="0"/>
      <u val="none"/>
      <sz val="9"/>
      <color rgb="FFFF0000"/>
      <name val="Times New Roman"/>
    </font>
    <font>
      <b val="1"/>
      <i val="0"/>
      <strike val="0"/>
      <u val="none"/>
      <sz val="8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10"/>
      <color rgb="FFFF0000"/>
      <name val="Times New Roman"/>
    </font>
    <font>
      <b val="0"/>
      <i val="0"/>
      <strike val="0"/>
      <u val="none"/>
      <sz val="11"/>
      <color rgb="FF000000"/>
      <name val="Times New Roman"/>
    </font>
  </fonts>
  <fills count="11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8080"/>
        <bgColor rgb="FF000000"/>
      </patternFill>
    </fill>
    <fill>
      <patternFill patternType="solid">
        <fgColor rgb="FFFFCC00"/>
        <bgColor rgb="FF000000"/>
      </patternFill>
    </fill>
    <fill>
      <patternFill patternType="solid">
        <fgColor rgb="FFCCCC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99CCFF"/>
        <bgColor rgb="FF000000"/>
      </patternFill>
    </fill>
  </fills>
  <borders count="72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bottom style="medium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54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1" numFmtId="0" fillId="2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2" numFmtId="0" fillId="0" borderId="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0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4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7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0" borderId="8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0" borderId="8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0" borderId="9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3" numFmtId="0" fillId="0" borderId="10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1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1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1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3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3" borderId="1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3" borderId="1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2" borderId="1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2" borderId="1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2" borderId="1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2" borderId="1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2" borderId="0" applyFont="1" applyNumberFormat="0" applyFill="1" applyBorder="0" applyAlignment="0" applyProtection="true">
      <alignment horizontal="general" vertical="bottom" textRotation="0" wrapText="false" shrinkToFit="false"/>
      <protection hidden="false"/>
    </xf>
    <xf xfId="0" fontId="2" numFmtId="0" fillId="4" borderId="1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4" borderId="21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2" numFmtId="0" fillId="4" borderId="2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4" borderId="12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4" borderId="22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4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4" borderId="7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0" borderId="12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4" borderId="1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4" borderId="2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4" borderId="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4" borderId="1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4" borderId="2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4" borderId="2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5" borderId="0" applyFont="1" applyNumberFormat="0" applyFill="1" applyBorder="0" applyAlignment="0" applyProtection="true">
      <alignment horizontal="general" vertical="bottom" textRotation="0" wrapText="false" shrinkToFit="false"/>
      <protection hidden="false"/>
    </xf>
    <xf xfId="0" fontId="2" numFmtId="0" fillId="4" borderId="2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4" borderId="10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2" numFmtId="0" fillId="4" borderId="25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4" borderId="10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4" borderId="26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4" borderId="1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4" borderId="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4" borderId="1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4" borderId="2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4" borderId="2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2" numFmtId="0" fillId="0" borderId="27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0" borderId="10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0" borderId="1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0" borderId="28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0" borderId="1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1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2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2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10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1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30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23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0" borderId="7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0" borderId="2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0" borderId="2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4" borderId="2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0" borderId="22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0" borderId="7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0" borderId="12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0" borderId="2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2" numFmtId="0" fillId="0" borderId="2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10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0" borderId="1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4" borderId="22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2" numFmtId="0" fillId="4" borderId="4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0" borderId="13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4" borderId="12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4" borderId="0" applyFont="1" applyNumberFormat="0" applyFill="1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2" numFmtId="0" fillId="0" borderId="4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0" borderId="13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0" borderId="12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0" borderId="3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4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0" borderId="10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0" borderId="32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0" borderId="25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2" numFmtId="0" fillId="0" borderId="25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0" borderId="3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0" borderId="24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0" borderId="3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0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26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0" borderId="3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2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18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2" numFmtId="0" fillId="2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2" borderId="18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2" borderId="4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7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9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2" numFmtId="0" fillId="0" borderId="9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4" borderId="3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0" borderId="2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0" borderId="23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0" borderId="3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30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0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0" borderId="23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0" borderId="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3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2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2" numFmtId="0" fillId="4" borderId="3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0" borderId="37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0" borderId="36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0" borderId="1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0" borderId="27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0" borderId="3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3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3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1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1" numFmtId="0" fillId="2" borderId="3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0" borderId="40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4" numFmtId="0" fillId="0" borderId="9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2" numFmtId="0" fillId="0" borderId="2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0" borderId="8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0" borderId="30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0" borderId="2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4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3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2" numFmtId="0" fillId="0" borderId="3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0" borderId="24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0" borderId="35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0" borderId="2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4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6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6" borderId="16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2" numFmtId="0" fillId="6" borderId="1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6" borderId="2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6" borderId="2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6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6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6" borderId="1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6" borderId="2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6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3" borderId="3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3" borderId="16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2" numFmtId="0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3" borderId="1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3" borderId="2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3" borderId="1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3" borderId="2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3" borderId="1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3" borderId="4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3" borderId="1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3" borderId="1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2" numFmtId="0" fillId="0" borderId="2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0" borderId="2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44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0" borderId="45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0" borderId="2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4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4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0" borderId="2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33" applyFont="1" applyNumberFormat="0" applyFill="0" applyBorder="1" applyAlignment="1" applyProtection="true">
      <alignment horizontal="general" vertical="top" textRotation="0" wrapText="true" shrinkToFit="false"/>
      <protection hidden="false"/>
    </xf>
    <xf xfId="0" fontId="2" numFmtId="0" fillId="0" borderId="48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0" borderId="49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0" borderId="33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0" borderId="50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0" borderId="30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0" borderId="3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0" borderId="1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15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3" borderId="1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3" borderId="4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3" borderId="5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0" borderId="2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0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52" applyFont="1" applyNumberFormat="0" applyFill="0" applyBorder="1" applyAlignment="1" applyProtection="true">
      <alignment horizontal="general" vertical="top" textRotation="0" wrapText="true" shrinkToFit="false"/>
      <protection hidden="false"/>
    </xf>
    <xf xfId="0" fontId="2" numFmtId="0" fillId="0" borderId="5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4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53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3" borderId="19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2" numFmtId="0" fillId="3" borderId="3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3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2" numFmtId="0" fillId="3" borderId="5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3" borderId="16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3" borderId="19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0" borderId="50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1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4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5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51" applyFont="1" applyNumberFormat="0" applyFill="0" applyBorder="1" applyAlignment="1" applyProtection="true">
      <alignment horizontal="general" vertical="top" textRotation="0" wrapText="true" shrinkToFit="false"/>
      <protection hidden="false"/>
    </xf>
    <xf xfId="0" fontId="2" numFmtId="0" fillId="0" borderId="37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0" borderId="55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0" borderId="27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3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18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0" borderId="1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3" borderId="19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1" numFmtId="0" fillId="6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6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6" borderId="1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6" borderId="3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12" fillId="6" borderId="45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2" numFmtId="0" fillId="6" borderId="1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6" borderId="17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3" numFmtId="0" fillId="6" borderId="45" applyFont="1" applyNumberFormat="0" applyFill="1" applyBorder="1" applyAlignment="1" applyProtection="true">
      <alignment horizontal="general" vertical="center" textRotation="0" wrapText="false" shrinkToFit="false"/>
      <protection hidden="false"/>
    </xf>
    <xf xfId="0" fontId="3" numFmtId="0" fillId="6" borderId="18" applyFont="1" applyNumberFormat="0" applyFill="1" applyBorder="1" applyAlignment="1" applyProtection="true">
      <alignment horizontal="general" vertical="center" textRotation="0" wrapText="false" shrinkToFit="false"/>
      <protection hidden="false"/>
    </xf>
    <xf xfId="0" fontId="2" numFmtId="0" fillId="6" borderId="4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6" borderId="4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0" borderId="45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28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2" numFmtId="0" fillId="0" borderId="20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4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12" fillId="0" borderId="45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6" borderId="1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2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1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5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0" fillId="0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0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0" borderId="1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1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2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1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32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2" numFmtId="0" fillId="0" borderId="5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25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58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12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59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0" borderId="1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46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0" borderId="4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0" borderId="33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4" borderId="4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0" borderId="37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4" borderId="3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0" borderId="2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26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2" numFmtId="0" fillId="0" borderId="24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1" numFmtId="0" fillId="0" borderId="10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0" borderId="2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3" borderId="19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3" numFmtId="0" fillId="3" borderId="1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0" borderId="2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0" borderId="2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0" borderId="3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3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3" borderId="45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0" borderId="29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6" borderId="2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6" borderId="18" applyFont="1" applyNumberFormat="0" applyFill="1" applyBorder="1" applyAlignment="1" applyProtection="true">
      <alignment horizontal="general" vertical="top" textRotation="0" wrapText="true" shrinkToFit="false"/>
      <protection hidden="false"/>
    </xf>
    <xf xfId="0" fontId="2" numFmtId="0" fillId="6" borderId="1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6" borderId="1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6" borderId="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6" borderId="2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6" borderId="1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6" borderId="1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6" borderId="3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6" borderId="5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6" borderId="1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6" borderId="0" applyFont="1" applyNumberFormat="0" applyFill="1" applyBorder="0" applyAlignment="0" applyProtection="true">
      <alignment horizontal="general" vertical="bottom" textRotation="0" wrapText="false" shrinkToFit="false"/>
      <protection hidden="false"/>
    </xf>
    <xf xfId="0" fontId="2" numFmtId="0" fillId="6" borderId="1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6" borderId="19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2" numFmtId="0" fillId="6" borderId="6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6" borderId="4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3" borderId="57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6" numFmtId="0" fillId="0" borderId="1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4" numFmtId="0" fillId="0" borderId="12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4" numFmtId="0" fillId="0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4" numFmtId="0" fillId="0" borderId="2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5" borderId="2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5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5" borderId="4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5" borderId="1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5" borderId="4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5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5" borderId="3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5" borderId="1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5" borderId="5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7" borderId="4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7" borderId="10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2" numFmtId="0" fillId="7" borderId="57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3" numFmtId="0" fillId="7" borderId="30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7" borderId="23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7" borderId="2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7" borderId="2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7" borderId="2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7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7" borderId="2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7" borderId="2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7" borderId="1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7" borderId="1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7" borderId="1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7" borderId="1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7" borderId="2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7" borderId="3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7" borderId="2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7" borderId="4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7" borderId="2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7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7" borderId="2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7" borderId="5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7" borderId="5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7" borderId="3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7" borderId="1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7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2" numFmtId="0" fillId="7" borderId="4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7" borderId="3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7" borderId="0" applyFont="1" applyNumberFormat="0" applyFill="1" applyBorder="0" applyAlignment="0" applyProtection="true">
      <alignment horizontal="general" vertical="bottom" textRotation="0" wrapText="false" shrinkToFit="false"/>
      <protection hidden="false"/>
    </xf>
    <xf xfId="0" fontId="3" numFmtId="0" fillId="7" borderId="0" applyFont="1" applyNumberFormat="0" applyFill="1" applyBorder="0" applyAlignment="0" applyProtection="true">
      <alignment horizontal="general" vertical="bottom" textRotation="0" wrapText="false" shrinkToFit="false"/>
      <protection hidden="false"/>
    </xf>
    <xf xfId="0" fontId="2" numFmtId="0" fillId="8" borderId="4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8" borderId="10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2" numFmtId="0" fillId="8" borderId="57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3" numFmtId="0" fillId="8" borderId="23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8" borderId="1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8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8" borderId="1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8" borderId="1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8" borderId="2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8" borderId="1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8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8" borderId="2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8" borderId="1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8" borderId="2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8" borderId="1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8" borderId="2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8" borderId="2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8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8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8" borderId="2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8" borderId="5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8" borderId="5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8" borderId="4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8" borderId="1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8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2" numFmtId="0" fillId="8" borderId="4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2" numFmtId="0" fillId="8" borderId="3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8" borderId="3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8" borderId="0" applyFont="1" applyNumberFormat="0" applyFill="1" applyBorder="0" applyAlignment="0" applyProtection="true">
      <alignment horizontal="general" vertical="bottom" textRotation="0" wrapText="false" shrinkToFit="false"/>
      <protection hidden="false"/>
    </xf>
    <xf xfId="0" fontId="3" numFmtId="0" fillId="8" borderId="0" applyFont="1" applyNumberFormat="0" applyFill="1" applyBorder="0" applyAlignment="0" applyProtection="true">
      <alignment horizontal="general" vertical="bottom" textRotation="0" wrapText="false" shrinkToFit="false"/>
      <protection hidden="false"/>
    </xf>
    <xf xfId="0" fontId="2" numFmtId="0" fillId="9" borderId="4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9" borderId="10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3" numFmtId="0" fillId="9" borderId="50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9" borderId="23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9" borderId="5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9" borderId="1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9" borderId="2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9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9" borderId="2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9" borderId="1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9" borderId="2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9" borderId="1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9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9" borderId="2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9" borderId="1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9" borderId="1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9" borderId="1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9" borderId="1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9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9" borderId="2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9" borderId="2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9" borderId="1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9" borderId="3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9" borderId="1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9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9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9" borderId="1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9" borderId="2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9" borderId="2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9" borderId="2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9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2" numFmtId="0" fillId="9" borderId="1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2" numFmtId="0" fillId="9" borderId="4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9" borderId="1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9" borderId="27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9" borderId="0" applyFont="1" applyNumberFormat="0" applyFill="1" applyBorder="0" applyAlignment="0" applyProtection="true">
      <alignment horizontal="general" vertical="bottom" textRotation="0" wrapText="false" shrinkToFit="false"/>
      <protection hidden="false"/>
    </xf>
    <xf xfId="0" fontId="3" numFmtId="0" fillId="9" borderId="27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0" fillId="9" borderId="0" applyFont="1" applyNumberFormat="0" applyFill="1" applyBorder="0" applyAlignment="0" applyProtection="true">
      <alignment horizontal="general" vertical="bottom" textRotation="0" wrapText="false" shrinkToFit="false"/>
      <protection hidden="false"/>
    </xf>
    <xf xfId="0" fontId="3" numFmtId="0" fillId="9" borderId="15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0" fillId="3" borderId="0" applyFont="1" applyNumberFormat="0" applyFill="1" applyBorder="0" applyAlignment="0" applyProtection="true">
      <alignment horizontal="general" vertical="bottom" textRotation="0" wrapText="false" shrinkToFit="false"/>
      <protection hidden="false"/>
    </xf>
    <xf xfId="0" fontId="2" numFmtId="0" fillId="3" borderId="7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3" borderId="6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0" borderId="58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6" borderId="5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3" borderId="15" applyFont="0" applyNumberFormat="0" applyFill="1" applyBorder="1" applyAlignment="1" applyProtection="true">
      <alignment horizontal="general" vertical="center" textRotation="0" wrapText="false" shrinkToFit="false"/>
      <protection hidden="false"/>
    </xf>
    <xf xfId="0" fontId="7" numFmtId="0" fillId="5" borderId="45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7" numFmtId="0" fillId="6" borderId="19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8" numFmtId="0" fillId="10" borderId="1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8" numFmtId="0" fillId="10" borderId="5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8" numFmtId="0" fillId="10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8" numFmtId="0" fillId="7" borderId="1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8" numFmtId="0" fillId="8" borderId="1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8" numFmtId="0" fillId="8" borderId="5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8" numFmtId="0" fillId="9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8" numFmtId="0" fillId="6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8" numFmtId="0" fillId="6" borderId="5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8" numFmtId="0" fillId="6" borderId="1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0" borderId="13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0" borderId="7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2" numFmtId="0" fillId="0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9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0" borderId="4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0" fillId="0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9" numFmtId="0" fillId="6" borderId="5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9" numFmtId="0" fillId="6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4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4" borderId="1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4" borderId="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4" borderId="1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7" borderId="2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8" borderId="2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0" borderId="5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7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7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0" borderId="13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2" numFmtId="0" fillId="0" borderId="35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2" numFmtId="0" fillId="7" borderId="62" applyFont="1" applyNumberFormat="0" applyFill="1" applyBorder="1" applyAlignment="1" applyProtection="true">
      <alignment horizontal="center" vertical="center" textRotation="90" wrapText="true" shrinkToFit="false"/>
      <protection locked="false" hidden="false"/>
    </xf>
    <xf xfId="0" fontId="2" numFmtId="0" fillId="7" borderId="61" applyFont="1" applyNumberFormat="0" applyFill="1" applyBorder="1" applyAlignment="1" applyProtection="true">
      <alignment horizontal="center" vertical="center" textRotation="90" wrapText="true" shrinkToFit="false"/>
      <protection locked="false" hidden="false"/>
    </xf>
    <xf xfId="0" fontId="2" numFmtId="0" fillId="0" borderId="7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10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7" applyFont="1" applyNumberFormat="0" applyFill="0" applyBorder="1" applyAlignment="1" applyProtection="true">
      <alignment horizontal="general" vertical="center" textRotation="255" wrapText="false" shrinkToFit="false"/>
      <protection locked="false" hidden="false"/>
    </xf>
    <xf xfId="0" fontId="2" numFmtId="0" fillId="0" borderId="10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2" numFmtId="0" fillId="0" borderId="27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2" numFmtId="0" fillId="0" borderId="23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2" numFmtId="0" fillId="6" borderId="54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3" numFmtId="0" fillId="6" borderId="45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3" numFmtId="0" fillId="6" borderId="18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6" borderId="54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5" numFmtId="0" fillId="6" borderId="45" applyFont="1" applyNumberFormat="0" applyFill="1" applyBorder="1" applyAlignment="1" applyProtection="true">
      <alignment horizontal="general" vertical="center" textRotation="0" wrapText="false" shrinkToFit="false"/>
      <protection hidden="false"/>
    </xf>
    <xf xfId="0" fontId="5" numFmtId="0" fillId="6" borderId="18" applyFont="1" applyNumberFormat="0" applyFill="1" applyBorder="1" applyAlignment="1" applyProtection="true">
      <alignment horizontal="general" vertical="center" textRotation="0" wrapText="false" shrinkToFit="false"/>
      <protection hidden="false"/>
    </xf>
    <xf xfId="0" fontId="2" numFmtId="0" fillId="0" borderId="26" applyFont="1" applyNumberFormat="0" applyFill="0" applyBorder="1" applyAlignment="1" applyProtection="true">
      <alignment horizontal="general" vertical="center" textRotation="255" wrapText="false" shrinkToFit="false"/>
      <protection locked="false" hidden="false"/>
    </xf>
    <xf xfId="0" fontId="3" numFmtId="0" fillId="0" borderId="55" applyFont="1" applyNumberFormat="0" applyFill="0" applyBorder="1" applyAlignment="1" applyProtection="true">
      <alignment horizontal="general" vertical="center" textRotation="255" wrapText="false" shrinkToFit="false"/>
      <protection hidden="false"/>
    </xf>
    <xf xfId="0" fontId="3" numFmtId="0" fillId="0" borderId="8" applyFont="1" applyNumberFormat="0" applyFill="0" applyBorder="1" applyAlignment="1" applyProtection="true">
      <alignment horizontal="general" vertical="center" textRotation="255" wrapText="false" shrinkToFit="false"/>
      <protection hidden="false"/>
    </xf>
    <xf xfId="0" fontId="2" numFmtId="0" fillId="0" borderId="63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2" numFmtId="0" fillId="0" borderId="64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2" numFmtId="0" fillId="0" borderId="65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2" numFmtId="0" fillId="0" borderId="6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2" numFmtId="0" fillId="0" borderId="66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2" numFmtId="0" fillId="0" borderId="36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1" numFmtId="0" fillId="8" borderId="4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8" borderId="3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9" borderId="51" applyFont="1" applyNumberFormat="0" applyFill="1" applyBorder="1" applyAlignment="1" applyProtection="true">
      <alignment horizontal="center" vertical="center" textRotation="90" wrapText="true" shrinkToFit="false"/>
      <protection locked="false" hidden="false"/>
    </xf>
    <xf xfId="0" fontId="2" numFmtId="0" fillId="9" borderId="15" applyFont="1" applyNumberFormat="0" applyFill="1" applyBorder="1" applyAlignment="1" applyProtection="true">
      <alignment horizontal="center" vertical="center" textRotation="90" wrapText="true" shrinkToFit="false"/>
      <protection locked="false" hidden="false"/>
    </xf>
    <xf xfId="0" fontId="2" numFmtId="0" fillId="8" borderId="62" applyFont="1" applyNumberFormat="0" applyFill="1" applyBorder="1" applyAlignment="1" applyProtection="true">
      <alignment horizontal="center" vertical="center" textRotation="90" wrapText="true" shrinkToFit="false"/>
      <protection locked="false" hidden="false"/>
    </xf>
    <xf xfId="0" fontId="2" numFmtId="0" fillId="8" borderId="61" applyFont="1" applyNumberFormat="0" applyFill="1" applyBorder="1" applyAlignment="1" applyProtection="true">
      <alignment horizontal="center" vertical="center" textRotation="90" wrapText="true" shrinkToFit="false"/>
      <protection locked="false" hidden="false"/>
    </xf>
    <xf xfId="0" fontId="2" numFmtId="0" fillId="0" borderId="26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2" numFmtId="0" fillId="0" borderId="62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2" numFmtId="0" fillId="0" borderId="67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2" numFmtId="0" fillId="0" borderId="52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2" numFmtId="0" fillId="0" borderId="68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3" borderId="1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3" borderId="2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6" borderId="1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6" borderId="3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0" borderId="1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3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69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2" numFmtId="0" fillId="0" borderId="53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2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2" numFmtId="0" fillId="0" borderId="24" applyFont="1" applyNumberFormat="0" applyFill="0" applyBorder="1" applyAlignment="1" applyProtection="true">
      <alignment horizontal="general" vertical="center" textRotation="255" wrapText="false" shrinkToFit="false"/>
      <protection locked="false" hidden="false"/>
    </xf>
    <xf xfId="0" fontId="2" numFmtId="0" fillId="0" borderId="29" applyFont="1" applyNumberFormat="0" applyFill="0" applyBorder="1" applyAlignment="1" applyProtection="true">
      <alignment horizontal="general" vertical="center" textRotation="255" wrapText="false" shrinkToFit="false"/>
      <protection locked="false" hidden="false"/>
    </xf>
    <xf xfId="0" fontId="2" numFmtId="0" fillId="0" borderId="30" applyFont="1" applyNumberFormat="0" applyFill="0" applyBorder="1" applyAlignment="1" applyProtection="true">
      <alignment horizontal="general" vertical="center" textRotation="255" wrapText="false" shrinkToFit="false"/>
      <protection locked="false"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3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6" borderId="4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6" borderId="4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6" borderId="54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5" numFmtId="0" fillId="6" borderId="45" applyFont="1" applyNumberFormat="0" applyFill="1" applyBorder="1" applyAlignment="1" applyProtection="true">
      <alignment horizontal="general" vertical="center" textRotation="0" wrapText="false" shrinkToFit="false"/>
      <protection hidden="false"/>
    </xf>
    <xf xfId="0" fontId="5" numFmtId="0" fillId="6" borderId="18" applyFont="1" applyNumberFormat="0" applyFill="1" applyBorder="1" applyAlignment="1" applyProtection="true">
      <alignment horizontal="general" vertical="center" textRotation="0" wrapText="false" shrinkToFit="false"/>
      <protection hidden="false"/>
    </xf>
    <xf xfId="0" fontId="2" numFmtId="0" fillId="0" borderId="4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3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6" borderId="45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5" numFmtId="0" fillId="6" borderId="18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2" numFmtId="0" fillId="0" borderId="58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3" numFmtId="0" fillId="0" borderId="57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3" numFmtId="0" fillId="0" borderId="3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general" vertical="top" textRotation="0" wrapText="false" shrinkToFit="false"/>
      <protection hidden="false"/>
    </xf>
    <xf xfId="0" fontId="2" numFmtId="0" fillId="0" borderId="50" applyFont="1" applyNumberFormat="0" applyFill="0" applyBorder="1" applyAlignment="1" applyProtection="true">
      <alignment horizontal="general" vertical="top" textRotation="0" wrapText="false" shrinkToFit="false"/>
      <protection hidden="false"/>
    </xf>
    <xf xfId="0" fontId="1" numFmtId="0" fillId="7" borderId="4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7" borderId="32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0" borderId="42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0" borderId="57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0" borderId="4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0" borderId="32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0" borderId="5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2" numFmtId="0" fillId="0" borderId="13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2" numFmtId="0" fillId="0" borderId="6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2" numFmtId="0" fillId="0" borderId="35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2" numFmtId="0" fillId="0" borderId="12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0" borderId="12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2" numFmtId="0" fillId="0" borderId="60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0" borderId="70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0" borderId="66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0" borderId="32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6" borderId="0" applyFont="1" applyNumberFormat="0" applyFill="1" applyBorder="0" applyAlignment="0" applyProtection="true">
      <alignment horizontal="general" vertical="bottom" textRotation="0" wrapText="false" shrinkToFit="false"/>
      <protection hidden="false"/>
    </xf>
    <xf xfId="0" fontId="5" numFmtId="0" fillId="6" borderId="0" applyFont="1" applyNumberFormat="0" applyFill="1" applyBorder="0" applyAlignment="0" applyProtection="true">
      <alignment horizontal="general" vertical="bottom" textRotation="0" wrapText="false" shrinkToFit="false"/>
      <protection hidden="false"/>
    </xf>
    <xf xfId="0" fontId="1" numFmtId="0" fillId="6" borderId="45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2" numFmtId="0" fillId="10" borderId="45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3" numFmtId="0" fillId="10" borderId="45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3" numFmtId="0" fillId="10" borderId="18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5" numFmtId="0" fillId="6" borderId="71" applyFont="1" applyNumberFormat="0" applyFill="1" applyBorder="1" applyAlignment="1" applyProtection="true">
      <alignment horizontal="general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0"/>
    <pageSetUpPr fitToPage="1"/>
  </sheetPr>
  <dimension ref="A1:Z79"/>
  <sheetViews>
    <sheetView tabSelected="1" workbookViewId="0" zoomScale="91" zoomScaleNormal="91" showGridLines="false" showRowColHeaders="1">
      <selection activeCell="A29" sqref="A29:XFD29"/>
    </sheetView>
  </sheetViews>
  <sheetFormatPr customHeight="true" defaultRowHeight="13.5" defaultColWidth="14.6640625" outlineLevelRow="0" outlineLevelCol="0"/>
  <cols>
    <col min="1" max="1" width="19.6640625" customWidth="true" style="12"/>
    <col min="2" max="2" width="34.33203125" customWidth="true" style="444"/>
    <col min="3" max="3" width="7.33203125" customWidth="true" style="12"/>
    <col min="4" max="4" width="7" customWidth="true" style="12"/>
    <col min="5" max="5" width="5.6640625" customWidth="true" style="12"/>
    <col min="6" max="6" width="6.83203125" customWidth="true" style="12"/>
    <col min="7" max="7" width="6.6640625" customWidth="true" style="12"/>
    <col min="8" max="8" width="5" customWidth="true" style="12"/>
    <col min="9" max="9" width="7" customWidth="true" style="12"/>
    <col min="10" max="10" width="0" hidden="true" customWidth="true" style="12"/>
    <col min="11" max="11" width="12" customWidth="true" style="12"/>
    <col min="12" max="12" width="10.5" customWidth="true" style="12"/>
    <col min="13" max="13" width="8.5" customWidth="true" style="12"/>
    <col min="14" max="14" width="7.5" customWidth="true" style="259"/>
    <col min="15" max="15" width="0" hidden="true" customWidth="true" style="12"/>
    <col min="16" max="16" width="10.6640625" customWidth="true" style="348"/>
    <col min="17" max="17" width="11.6640625" customWidth="true" style="348"/>
    <col min="18" max="18" width="12" customWidth="true" style="378"/>
    <col min="19" max="19" width="14" customWidth="true" style="378"/>
    <col min="20" max="20" width="11.5" customWidth="true" style="416"/>
    <col min="21" max="21" width="11.1640625" customWidth="true" style="416"/>
    <col min="22" max="22" width="9" customWidth="true" style="12"/>
    <col min="23" max="23" width="12" customWidth="true" style="12"/>
    <col min="24" max="24" width="9.1640625" customWidth="true" style="12"/>
  </cols>
  <sheetData>
    <row r="1" spans="1:26" customHeight="1" ht="44.25">
      <c r="A1" s="519" t="s">
        <v>0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520"/>
      <c r="R1" s="520"/>
      <c r="S1" s="520"/>
      <c r="T1" s="520"/>
      <c r="U1" s="520"/>
      <c r="V1" s="520"/>
      <c r="W1" s="520"/>
      <c r="X1" s="520"/>
    </row>
    <row r="2" spans="1:26" customHeight="1" ht="18.75">
      <c r="A2" s="520"/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520"/>
      <c r="T2" s="520"/>
      <c r="U2" s="520"/>
      <c r="V2" s="520"/>
      <c r="W2" s="520"/>
      <c r="X2" s="520"/>
    </row>
    <row r="3" spans="1:26" customHeight="1" ht="13.5" hidden="true">
      <c r="A3" s="520"/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520"/>
      <c r="R3" s="520"/>
      <c r="S3" s="520"/>
      <c r="T3" s="520"/>
      <c r="U3" s="520"/>
      <c r="V3" s="520"/>
      <c r="W3" s="520"/>
      <c r="X3" s="520"/>
    </row>
    <row r="4" spans="1:26" customHeight="1" ht="70.5" hidden="true">
      <c r="A4" s="521"/>
      <c r="B4" s="521"/>
      <c r="C4" s="521"/>
      <c r="D4" s="521"/>
      <c r="E4" s="521"/>
      <c r="F4" s="521"/>
      <c r="G4" s="521"/>
      <c r="H4" s="521"/>
      <c r="I4" s="521"/>
      <c r="J4" s="521"/>
      <c r="K4" s="521"/>
      <c r="L4" s="521"/>
      <c r="M4" s="521"/>
      <c r="N4" s="521"/>
      <c r="O4" s="521"/>
      <c r="P4" s="521"/>
      <c r="Q4" s="521"/>
      <c r="R4" s="521"/>
      <c r="S4" s="521"/>
      <c r="T4" s="521"/>
      <c r="U4" s="521"/>
      <c r="V4" s="521"/>
      <c r="W4" s="521"/>
      <c r="X4" s="521"/>
    </row>
    <row r="5" spans="1:26" customHeight="1" ht="12.75">
      <c r="A5" s="455" t="s">
        <v>1</v>
      </c>
      <c r="B5" s="460" t="s">
        <v>2</v>
      </c>
      <c r="C5" s="460" t="s">
        <v>3</v>
      </c>
      <c r="D5" s="460"/>
      <c r="E5" s="460"/>
      <c r="F5" s="460"/>
      <c r="G5" s="460"/>
      <c r="H5" s="460"/>
      <c r="I5" s="460"/>
      <c r="J5" s="460"/>
      <c r="K5" s="460"/>
      <c r="L5" s="460"/>
      <c r="M5" s="460"/>
      <c r="N5" s="460"/>
      <c r="O5" s="460"/>
      <c r="P5" s="537"/>
      <c r="Q5" s="537"/>
      <c r="R5" s="537"/>
      <c r="S5" s="537"/>
      <c r="T5" s="537"/>
      <c r="U5" s="537"/>
      <c r="V5" s="537"/>
      <c r="W5" s="528" t="s">
        <v>4</v>
      </c>
      <c r="X5" s="529"/>
    </row>
    <row r="6" spans="1:26" customHeight="1" ht="16.5">
      <c r="A6" s="455"/>
      <c r="B6" s="460"/>
      <c r="C6" s="460"/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522" t="s">
        <v>5</v>
      </c>
      <c r="Q6" s="523"/>
      <c r="R6" s="482" t="s">
        <v>6</v>
      </c>
      <c r="S6" s="483"/>
      <c r="T6" s="526" t="s">
        <v>7</v>
      </c>
      <c r="U6" s="527"/>
      <c r="V6" s="527"/>
      <c r="W6" s="528"/>
      <c r="X6" s="529"/>
    </row>
    <row r="7" spans="1:26" customHeight="1" ht="12.75">
      <c r="A7" s="455"/>
      <c r="B7" s="460"/>
      <c r="C7" s="463">
        <v>1</v>
      </c>
      <c r="D7" s="463">
        <v>2</v>
      </c>
      <c r="E7" s="463">
        <v>3</v>
      </c>
      <c r="F7" s="473">
        <v>4</v>
      </c>
      <c r="G7" s="473">
        <v>5</v>
      </c>
      <c r="H7" s="502">
        <v>6</v>
      </c>
      <c r="I7" s="464" t="s">
        <v>8</v>
      </c>
      <c r="J7" s="13"/>
      <c r="K7" s="456" t="s">
        <v>9</v>
      </c>
      <c r="L7" s="460" t="s">
        <v>10</v>
      </c>
      <c r="M7" s="488"/>
      <c r="N7" s="488"/>
      <c r="O7" s="488"/>
      <c r="P7" s="318" t="s">
        <v>11</v>
      </c>
      <c r="Q7" s="318" t="s">
        <v>12</v>
      </c>
      <c r="R7" s="349" t="s">
        <v>13</v>
      </c>
      <c r="S7" s="349" t="s">
        <v>14</v>
      </c>
      <c r="T7" s="379" t="s">
        <v>15</v>
      </c>
      <c r="U7" s="524" t="s">
        <v>16</v>
      </c>
      <c r="V7" s="525"/>
      <c r="W7" s="528"/>
      <c r="X7" s="529"/>
    </row>
    <row r="8" spans="1:26" customHeight="1" ht="36.75">
      <c r="A8" s="455"/>
      <c r="B8" s="460"/>
      <c r="C8" s="463"/>
      <c r="D8" s="463"/>
      <c r="E8" s="463"/>
      <c r="F8" s="474"/>
      <c r="G8" s="474"/>
      <c r="H8" s="503"/>
      <c r="I8" s="465"/>
      <c r="J8" s="13"/>
      <c r="K8" s="456"/>
      <c r="L8" s="532" t="s">
        <v>17</v>
      </c>
      <c r="M8" s="534" t="s">
        <v>18</v>
      </c>
      <c r="N8" s="535"/>
      <c r="O8" s="536"/>
      <c r="P8" s="319" t="s">
        <v>19</v>
      </c>
      <c r="Q8" s="320" t="s">
        <v>20</v>
      </c>
      <c r="R8" s="350" t="s">
        <v>21</v>
      </c>
      <c r="S8" s="351" t="s">
        <v>22</v>
      </c>
      <c r="T8" s="380" t="s">
        <v>23</v>
      </c>
      <c r="U8" s="489" t="s">
        <v>24</v>
      </c>
      <c r="V8" s="490"/>
      <c r="W8" s="530"/>
      <c r="X8" s="531"/>
      <c r="Y8" s="14"/>
    </row>
    <row r="9" spans="1:26" customHeight="1" ht="19.5">
      <c r="A9" s="455"/>
      <c r="B9" s="460"/>
      <c r="C9" s="463"/>
      <c r="D9" s="463"/>
      <c r="E9" s="463"/>
      <c r="F9" s="474"/>
      <c r="G9" s="474"/>
      <c r="H9" s="503"/>
      <c r="I9" s="465"/>
      <c r="J9" s="13"/>
      <c r="K9" s="456"/>
      <c r="L9" s="533"/>
      <c r="M9" s="476" t="s">
        <v>25</v>
      </c>
      <c r="N9" s="478" t="s">
        <v>26</v>
      </c>
      <c r="O9" s="480"/>
      <c r="P9" s="458">
        <v>612</v>
      </c>
      <c r="Q9" s="458">
        <v>864</v>
      </c>
      <c r="R9" s="486">
        <v>612</v>
      </c>
      <c r="S9" s="486">
        <v>864</v>
      </c>
      <c r="T9" s="484">
        <v>612</v>
      </c>
      <c r="U9" s="484">
        <v>792</v>
      </c>
      <c r="V9" s="491">
        <v>72</v>
      </c>
      <c r="W9" s="499" t="s">
        <v>27</v>
      </c>
      <c r="X9" s="499" t="s">
        <v>28</v>
      </c>
    </row>
    <row r="10" spans="1:26" customHeight="1" ht="39">
      <c r="A10" s="455"/>
      <c r="B10" s="460"/>
      <c r="C10" s="463"/>
      <c r="D10" s="463"/>
      <c r="E10" s="463"/>
      <c r="F10" s="475"/>
      <c r="G10" s="475"/>
      <c r="H10" s="504"/>
      <c r="I10" s="466"/>
      <c r="J10" s="13"/>
      <c r="K10" s="457"/>
      <c r="L10" s="533"/>
      <c r="M10" s="477"/>
      <c r="N10" s="479"/>
      <c r="O10" s="481"/>
      <c r="P10" s="459"/>
      <c r="Q10" s="459"/>
      <c r="R10" s="487"/>
      <c r="S10" s="487"/>
      <c r="T10" s="485"/>
      <c r="U10" s="485"/>
      <c r="V10" s="492"/>
      <c r="W10" s="500"/>
      <c r="X10" s="500"/>
      <c r="Y10" s="12">
        <f>SUM(P9:U10)</f>
        <v>4356</v>
      </c>
    </row>
    <row r="11" spans="1:26" customHeight="1" ht="13.5">
      <c r="A11" s="15" t="s">
        <v>29</v>
      </c>
      <c r="B11" s="437" t="s">
        <v>30</v>
      </c>
      <c r="C11" s="15" t="s">
        <v>31</v>
      </c>
      <c r="D11" s="15" t="s">
        <v>32</v>
      </c>
      <c r="E11" s="15" t="s">
        <v>33</v>
      </c>
      <c r="F11" s="15">
        <v>7</v>
      </c>
      <c r="G11" s="15">
        <v>7</v>
      </c>
      <c r="H11" s="15">
        <v>8</v>
      </c>
      <c r="I11" s="15">
        <v>9</v>
      </c>
      <c r="J11" s="15" t="s">
        <v>34</v>
      </c>
      <c r="K11" s="15">
        <v>10</v>
      </c>
      <c r="L11" s="15">
        <v>12</v>
      </c>
      <c r="M11" s="16">
        <v>13</v>
      </c>
      <c r="N11" s="17">
        <v>14</v>
      </c>
      <c r="O11" s="16" t="s">
        <v>35</v>
      </c>
      <c r="P11" s="321">
        <v>15</v>
      </c>
      <c r="Q11" s="322">
        <v>16</v>
      </c>
      <c r="R11" s="352">
        <v>17</v>
      </c>
      <c r="S11" s="352">
        <v>18</v>
      </c>
      <c r="T11" s="381">
        <v>19</v>
      </c>
      <c r="U11" s="382">
        <v>20</v>
      </c>
      <c r="V11" s="18" t="s">
        <v>36</v>
      </c>
      <c r="W11" s="18">
        <v>21</v>
      </c>
      <c r="X11" s="280">
        <v>22</v>
      </c>
    </row>
    <row r="12" spans="1:26" customHeight="1" ht="13.5">
      <c r="A12" s="19"/>
      <c r="B12" s="501" t="s">
        <v>37</v>
      </c>
      <c r="C12" s="501"/>
      <c r="D12" s="501"/>
      <c r="E12" s="501"/>
      <c r="F12" s="501"/>
      <c r="G12" s="501"/>
      <c r="H12" s="501"/>
      <c r="I12" s="501"/>
      <c r="J12" s="501"/>
      <c r="K12" s="501"/>
      <c r="L12" s="501"/>
      <c r="M12" s="501"/>
      <c r="N12" s="501"/>
      <c r="O12" s="501"/>
      <c r="P12" s="323" t="s">
        <v>38</v>
      </c>
      <c r="Q12" s="324" t="s">
        <v>38</v>
      </c>
      <c r="R12" s="353">
        <v>36</v>
      </c>
      <c r="S12" s="353">
        <v>36</v>
      </c>
      <c r="T12" s="383" t="s">
        <v>38</v>
      </c>
      <c r="U12" s="384" t="s">
        <v>38</v>
      </c>
      <c r="V12" s="21"/>
      <c r="W12" s="21"/>
      <c r="X12" s="281"/>
    </row>
    <row r="13" spans="1:26" customHeight="1" ht="20.25">
      <c r="A13" s="272"/>
      <c r="B13" s="438" t="s">
        <v>39</v>
      </c>
      <c r="C13" s="273"/>
      <c r="D13" s="273">
        <f>SUM(D14+D37)</f>
        <v>0</v>
      </c>
      <c r="E13" s="273">
        <f>SUM(E14+E37)</f>
        <v>0</v>
      </c>
      <c r="F13" s="273"/>
      <c r="G13" s="273"/>
      <c r="H13" s="274">
        <f>SUM(H14+H37)</f>
        <v>0</v>
      </c>
      <c r="I13" s="275">
        <f>I14+I36+L54+L55+L56</f>
        <v>2958</v>
      </c>
      <c r="J13" s="72">
        <f>SUM(J14+J36+J54+J55+J56)</f>
        <v>0</v>
      </c>
      <c r="K13" s="275">
        <f>SUM(K14+K36+K54+K55+K56)</f>
        <v>1314</v>
      </c>
      <c r="L13" s="275">
        <f>SUM(L14+L36+L54+L55+L56)</f>
        <v>2982</v>
      </c>
      <c r="M13" s="258">
        <f>M14+M36</f>
        <v>1712</v>
      </c>
      <c r="N13" s="72">
        <f>N14+N36</f>
        <v>916</v>
      </c>
      <c r="O13" s="109">
        <f>O14+O36</f>
        <v>0</v>
      </c>
      <c r="P13" s="451">
        <f>SUM(P14+P38+P43+P48+P54+P55+P56)</f>
        <v>612</v>
      </c>
      <c r="Q13" s="451">
        <f>SUM(Q14+Q38+Q43+Q48+Q54+Q55+Q56+Q53)</f>
        <v>836</v>
      </c>
      <c r="R13" s="452">
        <f>SUM(R14+R38+R43+R48+R54+R55+R56+R53)</f>
        <v>640</v>
      </c>
      <c r="S13" s="452">
        <f>SUM(S14+S38+S43+S48+S54+S55+S56+S53)</f>
        <v>864</v>
      </c>
      <c r="T13" s="385">
        <f>SUM(T14+T38+T43+T48+T54+T55+T56+T53)</f>
        <v>612</v>
      </c>
      <c r="U13" s="385">
        <f>SUM(U14+U38+U43+U48+U54+U55+U56+U53)</f>
        <v>792</v>
      </c>
      <c r="V13" s="87">
        <f>SUM(V14+V38+V43+V48+V54+V55+V56+V53)</f>
        <v>72</v>
      </c>
      <c r="W13" s="276">
        <f>SUM(W14+W38+W43+W48+W54+W55+W56+W53)</f>
        <v>1316</v>
      </c>
      <c r="X13" s="282">
        <f>SUM(X38+X41)</f>
        <v>108</v>
      </c>
      <c r="Y13" s="12">
        <f>SUM(P13:U13)</f>
        <v>4356</v>
      </c>
      <c r="Z13" s="12">
        <f>SUM(I14+I36+L54+L55+L56)</f>
        <v>2958</v>
      </c>
    </row>
    <row r="14" spans="1:26" customHeight="1" ht="26.25">
      <c r="A14" s="277" t="s">
        <v>40</v>
      </c>
      <c r="B14" s="278" t="s">
        <v>41</v>
      </c>
      <c r="C14" s="176"/>
      <c r="D14" s="176">
        <f>SUM(D16:D35)</f>
        <v>0</v>
      </c>
      <c r="E14" s="176">
        <f>SUM(E16:E35)</f>
        <v>0</v>
      </c>
      <c r="F14" s="176"/>
      <c r="G14" s="176"/>
      <c r="H14" s="168">
        <f>SUM(H16:H35)</f>
        <v>0</v>
      </c>
      <c r="I14" s="171">
        <f>I15+I28+I32</f>
        <v>1740</v>
      </c>
      <c r="J14" s="171">
        <f>J15+J28+J32</f>
        <v>0</v>
      </c>
      <c r="K14" s="171">
        <f>K15+K28+K32</f>
        <v>1026</v>
      </c>
      <c r="L14" s="171">
        <f>L15+L28+L32</f>
        <v>2052</v>
      </c>
      <c r="M14" s="171">
        <f>M15+M28+M32</f>
        <v>1275</v>
      </c>
      <c r="N14" s="171">
        <f>N15+N28+N32</f>
        <v>777</v>
      </c>
      <c r="O14" s="171">
        <f>O15+O28+O32</f>
        <v>0</v>
      </c>
      <c r="P14" s="326">
        <f>P15+P28+P32</f>
        <v>454</v>
      </c>
      <c r="Q14" s="326">
        <f>Q15+Q28+Q32</f>
        <v>475</v>
      </c>
      <c r="R14" s="354">
        <f>R15+R28+R32</f>
        <v>471</v>
      </c>
      <c r="S14" s="354">
        <f>S15+S28+S32</f>
        <v>436</v>
      </c>
      <c r="T14" s="386">
        <f>T15+T28+T32</f>
        <v>139</v>
      </c>
      <c r="U14" s="386">
        <f>U15+U28+U32</f>
        <v>77</v>
      </c>
      <c r="V14" s="171">
        <f>V15+V28+V32</f>
        <v>0</v>
      </c>
      <c r="W14" s="171">
        <f>W15+W28+W32</f>
        <v>1086</v>
      </c>
      <c r="X14" s="279"/>
      <c r="Y14" s="12">
        <f>SUM(P14:U14)</f>
        <v>2052</v>
      </c>
    </row>
    <row r="15" spans="1:26" customHeight="1" ht="27.75" s="37" customFormat="1">
      <c r="A15" s="2" t="s">
        <v>42</v>
      </c>
      <c r="B15" s="3" t="s">
        <v>43</v>
      </c>
      <c r="C15" s="28">
        <f>SUM(C16:C21)</f>
        <v>0</v>
      </c>
      <c r="D15" s="29">
        <f>SUM(D16:D21)</f>
        <v>0</v>
      </c>
      <c r="E15" s="30">
        <f>SUM(E16:E21)</f>
        <v>0</v>
      </c>
      <c r="F15" s="31"/>
      <c r="G15" s="28"/>
      <c r="H15" s="29">
        <f>SUM(H16:H21)</f>
        <v>0</v>
      </c>
      <c r="I15" s="32">
        <f>SUM(I16:I27)</f>
        <v>670</v>
      </c>
      <c r="J15" s="32">
        <f>SUM(J16:J27)</f>
        <v>0</v>
      </c>
      <c r="K15" s="32">
        <f>SUM(K16:K27)</f>
        <v>670</v>
      </c>
      <c r="L15" s="32">
        <f>SUM(L16:L27)</f>
        <v>1338</v>
      </c>
      <c r="M15" s="32">
        <f>SUM(M16:M27)</f>
        <v>871</v>
      </c>
      <c r="N15" s="32">
        <f>SUM(N16:N27)</f>
        <v>467</v>
      </c>
      <c r="O15" s="32">
        <f>SUM(O16:O27)</f>
        <v>0</v>
      </c>
      <c r="P15" s="326">
        <f>SUM(P16:P27)</f>
        <v>275</v>
      </c>
      <c r="Q15" s="326">
        <f>SUM(Q16:Q27)</f>
        <v>325</v>
      </c>
      <c r="R15" s="354">
        <f>SUM(R16:R27)</f>
        <v>328</v>
      </c>
      <c r="S15" s="354">
        <f>SUM(S16:S27)</f>
        <v>335</v>
      </c>
      <c r="T15" s="386">
        <f>SUM(T16:T27)</f>
        <v>75</v>
      </c>
      <c r="U15" s="386">
        <f>SUM(U16:U27)</f>
        <v>0</v>
      </c>
      <c r="V15" s="32">
        <f>SUM(V16:V27)</f>
        <v>0</v>
      </c>
      <c r="W15" s="32">
        <f>SUM(W16:W27)</f>
        <v>446</v>
      </c>
      <c r="X15" s="36"/>
    </row>
    <row r="16" spans="1:26" customHeight="1" ht="19.5" s="52" customFormat="1">
      <c r="A16" s="38" t="s">
        <v>44</v>
      </c>
      <c r="B16" s="39" t="s">
        <v>45</v>
      </c>
      <c r="C16" s="40"/>
      <c r="D16" s="40" t="s">
        <v>46</v>
      </c>
      <c r="E16" s="42"/>
      <c r="F16" s="41" t="s">
        <v>47</v>
      </c>
      <c r="G16" s="40"/>
      <c r="H16" s="42"/>
      <c r="I16" s="43">
        <f>SUM(K16:K16)</f>
        <v>57</v>
      </c>
      <c r="J16" s="44"/>
      <c r="K16" s="45">
        <v>57</v>
      </c>
      <c r="L16" s="46">
        <v>114</v>
      </c>
      <c r="M16" s="47">
        <f>L16-N16</f>
        <v>76</v>
      </c>
      <c r="N16" s="5">
        <v>38</v>
      </c>
      <c r="O16" s="48"/>
      <c r="P16" s="447">
        <v>23</v>
      </c>
      <c r="Q16" s="448">
        <v>34</v>
      </c>
      <c r="R16" s="449">
        <v>20</v>
      </c>
      <c r="S16" s="450">
        <v>37</v>
      </c>
      <c r="T16" s="387"/>
      <c r="U16" s="388"/>
      <c r="V16" s="269"/>
      <c r="W16" s="50">
        <f>SUM(P16:U16)</f>
        <v>114</v>
      </c>
      <c r="X16" s="51"/>
    </row>
    <row r="17" spans="1:26" customHeight="1" ht="19.5" s="52" customFormat="1">
      <c r="A17" s="53" t="s">
        <v>48</v>
      </c>
      <c r="B17" s="54" t="s">
        <v>49</v>
      </c>
      <c r="C17" s="41"/>
      <c r="D17" s="41"/>
      <c r="E17" s="55"/>
      <c r="F17" s="56" t="s">
        <v>46</v>
      </c>
      <c r="G17" s="56"/>
      <c r="H17" s="41"/>
      <c r="I17" s="43">
        <f>SUM(K17:K17)</f>
        <v>85</v>
      </c>
      <c r="J17" s="57"/>
      <c r="K17" s="45">
        <v>85</v>
      </c>
      <c r="L17" s="46">
        <v>171</v>
      </c>
      <c r="M17" s="58">
        <f>L17-N17</f>
        <v>113</v>
      </c>
      <c r="N17" s="6">
        <v>58</v>
      </c>
      <c r="O17" s="59"/>
      <c r="P17" s="447">
        <v>31</v>
      </c>
      <c r="Q17" s="448">
        <v>37</v>
      </c>
      <c r="R17" s="449">
        <v>68</v>
      </c>
      <c r="S17" s="450">
        <v>35</v>
      </c>
      <c r="T17" s="389"/>
      <c r="U17" s="390"/>
      <c r="V17" s="271"/>
      <c r="W17" s="61">
        <f>SUM(P17:P17)</f>
        <v>31</v>
      </c>
      <c r="X17" s="62"/>
    </row>
    <row r="18" spans="1:26" customHeight="1" ht="19.5">
      <c r="A18" s="24" t="s">
        <v>50</v>
      </c>
      <c r="B18" s="63" t="s">
        <v>51</v>
      </c>
      <c r="C18" s="64"/>
      <c r="D18" s="45"/>
      <c r="E18" s="65"/>
      <c r="F18" s="65" t="s">
        <v>46</v>
      </c>
      <c r="G18" s="45"/>
      <c r="H18" s="66"/>
      <c r="I18" s="43">
        <f>SUM(K18:K18)</f>
        <v>85</v>
      </c>
      <c r="J18" s="67"/>
      <c r="K18" s="45">
        <v>85</v>
      </c>
      <c r="L18" s="22">
        <v>171</v>
      </c>
      <c r="M18" s="68">
        <f>L18-N18</f>
        <v>123</v>
      </c>
      <c r="N18" s="7">
        <v>48</v>
      </c>
      <c r="O18" s="69"/>
      <c r="P18" s="327">
        <v>34</v>
      </c>
      <c r="Q18" s="328">
        <v>46</v>
      </c>
      <c r="R18" s="357">
        <v>28</v>
      </c>
      <c r="S18" s="356">
        <v>63</v>
      </c>
      <c r="T18" s="388"/>
      <c r="U18" s="388"/>
      <c r="V18" s="65"/>
      <c r="W18" s="49">
        <f>SUM(P18:P18)</f>
        <v>34</v>
      </c>
      <c r="X18" s="73"/>
    </row>
    <row r="19" spans="1:26" customHeight="1" ht="19.5">
      <c r="A19" s="74" t="s">
        <v>52</v>
      </c>
      <c r="B19" s="63" t="s">
        <v>53</v>
      </c>
      <c r="C19" s="45"/>
      <c r="D19" s="75"/>
      <c r="E19" s="45"/>
      <c r="F19" s="45" t="s">
        <v>46</v>
      </c>
      <c r="G19" s="75"/>
      <c r="H19" s="45"/>
      <c r="I19" s="43">
        <f>SUM(K19:K19)</f>
        <v>89</v>
      </c>
      <c r="J19" s="76"/>
      <c r="K19" s="45">
        <v>89</v>
      </c>
      <c r="L19" s="77">
        <v>171</v>
      </c>
      <c r="M19" s="78">
        <f>L19-N19</f>
        <v>135</v>
      </c>
      <c r="N19" s="5">
        <v>36</v>
      </c>
      <c r="O19" s="23"/>
      <c r="P19" s="329">
        <v>34</v>
      </c>
      <c r="Q19" s="330">
        <v>38</v>
      </c>
      <c r="R19" s="355">
        <v>46</v>
      </c>
      <c r="S19" s="355">
        <v>53</v>
      </c>
      <c r="T19" s="391"/>
      <c r="U19" s="392"/>
      <c r="V19" s="45"/>
      <c r="W19" s="81">
        <f>SUM(P19:P19)</f>
        <v>34</v>
      </c>
      <c r="X19" s="73"/>
    </row>
    <row r="20" spans="1:26" customHeight="1" ht="19.5">
      <c r="A20" s="24" t="s">
        <v>54</v>
      </c>
      <c r="B20" s="63" t="s">
        <v>55</v>
      </c>
      <c r="C20" s="45"/>
      <c r="D20" s="45"/>
      <c r="E20" s="82"/>
      <c r="F20" s="45" t="s">
        <v>46</v>
      </c>
      <c r="G20" s="45"/>
      <c r="H20" s="82"/>
      <c r="I20" s="43">
        <f>SUM(K20:K20)</f>
        <v>85</v>
      </c>
      <c r="J20" s="83"/>
      <c r="K20" s="84">
        <v>85</v>
      </c>
      <c r="L20" s="22">
        <v>171</v>
      </c>
      <c r="M20" s="304">
        <f>L20-N20</f>
        <v>10</v>
      </c>
      <c r="N20" s="7">
        <v>161</v>
      </c>
      <c r="O20" s="23"/>
      <c r="P20" s="329">
        <v>34</v>
      </c>
      <c r="Q20" s="330">
        <v>53</v>
      </c>
      <c r="R20" s="355">
        <v>34</v>
      </c>
      <c r="S20" s="355">
        <v>50</v>
      </c>
      <c r="T20" s="387"/>
      <c r="U20" s="388"/>
      <c r="V20" s="97"/>
      <c r="W20" s="60">
        <f>SUM(P20:P20)</f>
        <v>34</v>
      </c>
      <c r="X20" s="85"/>
    </row>
    <row r="21" spans="1:26" customHeight="1" ht="19.5">
      <c r="A21" s="24" t="s">
        <v>56</v>
      </c>
      <c r="B21" s="86" t="s">
        <v>57</v>
      </c>
      <c r="C21" s="45"/>
      <c r="D21" s="45"/>
      <c r="E21" s="82" t="s">
        <v>46</v>
      </c>
      <c r="F21" s="45"/>
      <c r="G21" s="45"/>
      <c r="H21" s="82"/>
      <c r="I21" s="43">
        <f>SUM(K21:K21)</f>
        <v>36</v>
      </c>
      <c r="J21" s="83"/>
      <c r="K21" s="84">
        <v>36</v>
      </c>
      <c r="L21" s="22">
        <v>72</v>
      </c>
      <c r="M21" s="68">
        <f>L21-N21</f>
        <v>52</v>
      </c>
      <c r="N21" s="7">
        <v>20</v>
      </c>
      <c r="O21" s="23"/>
      <c r="P21" s="329">
        <v>34</v>
      </c>
      <c r="Q21" s="330">
        <v>20</v>
      </c>
      <c r="R21" s="355">
        <v>18</v>
      </c>
      <c r="S21" s="355"/>
      <c r="T21" s="387"/>
      <c r="U21" s="388"/>
      <c r="V21" s="97"/>
      <c r="W21" s="60">
        <f>SUM(P21:P21)</f>
        <v>34</v>
      </c>
      <c r="X21" s="85"/>
    </row>
    <row r="22" spans="1:26" customHeight="1" ht="19.5">
      <c r="A22" s="87" t="s">
        <v>58</v>
      </c>
      <c r="B22" s="86" t="s">
        <v>59</v>
      </c>
      <c r="C22" s="45"/>
      <c r="D22" s="45"/>
      <c r="E22" s="82"/>
      <c r="F22" s="45"/>
      <c r="G22" s="45"/>
      <c r="H22" s="82"/>
      <c r="I22" s="43">
        <f>SUM(K22:K22)</f>
        <v>19</v>
      </c>
      <c r="J22" s="83"/>
      <c r="K22" s="88">
        <v>19</v>
      </c>
      <c r="L22" s="89">
        <v>39</v>
      </c>
      <c r="M22" s="68">
        <f>L22-N22</f>
        <v>34</v>
      </c>
      <c r="N22" s="8">
        <v>5</v>
      </c>
      <c r="O22" s="90"/>
      <c r="P22" s="329"/>
      <c r="Q22" s="330"/>
      <c r="R22" s="355"/>
      <c r="S22" s="355"/>
      <c r="T22" s="387">
        <v>39</v>
      </c>
      <c r="U22" s="388"/>
      <c r="V22" s="267"/>
      <c r="W22" s="60">
        <f>SUM(P22:P22)</f>
        <v>0</v>
      </c>
      <c r="X22" s="85"/>
    </row>
    <row r="23" spans="1:26" customHeight="1" ht="19.5" s="95" customFormat="1">
      <c r="A23" s="38" t="s">
        <v>60</v>
      </c>
      <c r="B23" s="91" t="s">
        <v>61</v>
      </c>
      <c r="C23" s="41" t="s">
        <v>46</v>
      </c>
      <c r="D23" s="41"/>
      <c r="E23" s="42"/>
      <c r="F23" s="42" t="s">
        <v>46</v>
      </c>
      <c r="G23" s="41"/>
      <c r="H23" s="42"/>
      <c r="I23" s="38">
        <f>SUM(K23:K23)</f>
        <v>57</v>
      </c>
      <c r="J23" s="92"/>
      <c r="K23" s="93">
        <v>57</v>
      </c>
      <c r="L23" s="49">
        <v>114</v>
      </c>
      <c r="M23" s="94">
        <f>L23-N23</f>
        <v>96</v>
      </c>
      <c r="N23" s="5">
        <v>18</v>
      </c>
      <c r="O23" s="48"/>
      <c r="P23" s="329">
        <v>34</v>
      </c>
      <c r="Q23" s="330">
        <v>38</v>
      </c>
      <c r="R23" s="355">
        <v>22</v>
      </c>
      <c r="S23" s="355">
        <v>20</v>
      </c>
      <c r="T23" s="387"/>
      <c r="U23" s="388"/>
      <c r="V23" s="269"/>
      <c r="W23" s="49">
        <f>SUM(P23:V23)</f>
        <v>114</v>
      </c>
      <c r="X23" s="51"/>
    </row>
    <row r="24" spans="1:26" customHeight="1" ht="19.5">
      <c r="A24" s="24" t="s">
        <v>62</v>
      </c>
      <c r="B24" s="96" t="s">
        <v>63</v>
      </c>
      <c r="C24" s="45"/>
      <c r="D24" s="45"/>
      <c r="E24" s="82"/>
      <c r="F24" s="45" t="s">
        <v>46</v>
      </c>
      <c r="G24" s="45"/>
      <c r="H24" s="82"/>
      <c r="I24" s="38">
        <f>SUM(K24:K24)</f>
        <v>85</v>
      </c>
      <c r="J24" s="97"/>
      <c r="K24" s="98">
        <v>85</v>
      </c>
      <c r="L24" s="22">
        <v>171</v>
      </c>
      <c r="M24" s="99">
        <f>L24-N24</f>
        <v>131</v>
      </c>
      <c r="N24" s="7">
        <v>40</v>
      </c>
      <c r="O24" s="23"/>
      <c r="P24" s="329">
        <v>34</v>
      </c>
      <c r="Q24" s="330">
        <v>40</v>
      </c>
      <c r="R24" s="355">
        <v>51</v>
      </c>
      <c r="S24" s="355">
        <v>46</v>
      </c>
      <c r="T24" s="387"/>
      <c r="U24" s="388"/>
      <c r="V24" s="97"/>
      <c r="W24" s="22">
        <f>SUM(P24:P24)</f>
        <v>34</v>
      </c>
      <c r="X24" s="85"/>
      <c r="Y24" s="100"/>
    </row>
    <row r="25" spans="1:26" customHeight="1" ht="19.5">
      <c r="A25" s="24" t="s">
        <v>64</v>
      </c>
      <c r="B25" s="86" t="s">
        <v>65</v>
      </c>
      <c r="C25" s="45"/>
      <c r="D25" s="45" t="s">
        <v>46</v>
      </c>
      <c r="E25" s="82"/>
      <c r="F25" s="45"/>
      <c r="G25" s="45"/>
      <c r="H25" s="82"/>
      <c r="I25" s="38">
        <f>SUM(K25:K25)</f>
        <v>18</v>
      </c>
      <c r="J25" s="101"/>
      <c r="K25" s="93">
        <v>18</v>
      </c>
      <c r="L25" s="22">
        <v>36</v>
      </c>
      <c r="M25" s="102">
        <f>L25-N25</f>
        <v>21</v>
      </c>
      <c r="N25" s="7">
        <v>15</v>
      </c>
      <c r="O25" s="23"/>
      <c r="P25" s="329">
        <v>17</v>
      </c>
      <c r="Q25" s="330">
        <v>19</v>
      </c>
      <c r="R25" s="355"/>
      <c r="S25" s="355"/>
      <c r="T25" s="387"/>
      <c r="U25" s="388"/>
      <c r="V25" s="97"/>
      <c r="W25" s="22">
        <f>SUM(P25:P25)</f>
        <v>17</v>
      </c>
      <c r="X25" s="85"/>
    </row>
    <row r="26" spans="1:26" customHeight="1" ht="19.5">
      <c r="A26" s="24" t="s">
        <v>66</v>
      </c>
      <c r="B26" s="86" t="s">
        <v>67</v>
      </c>
      <c r="C26" s="45"/>
      <c r="D26" s="45"/>
      <c r="E26" s="103"/>
      <c r="F26" s="98" t="s">
        <v>46</v>
      </c>
      <c r="G26" s="45"/>
      <c r="H26" s="82"/>
      <c r="I26" s="38">
        <f>SUM(K26:K26)</f>
        <v>36</v>
      </c>
      <c r="J26" s="101"/>
      <c r="K26" s="93">
        <v>36</v>
      </c>
      <c r="L26" s="22">
        <v>72</v>
      </c>
      <c r="M26" s="99">
        <f>L26-N26</f>
        <v>52</v>
      </c>
      <c r="N26" s="7">
        <v>20</v>
      </c>
      <c r="O26" s="23"/>
      <c r="P26" s="329"/>
      <c r="Q26" s="330"/>
      <c r="R26" s="355">
        <v>41</v>
      </c>
      <c r="S26" s="355">
        <v>31</v>
      </c>
      <c r="T26" s="387"/>
      <c r="U26" s="388"/>
      <c r="V26" s="97"/>
      <c r="W26" s="71">
        <f>SUM(P26:P26)</f>
        <v>0</v>
      </c>
      <c r="X26" s="85"/>
    </row>
    <row r="27" spans="1:26" customHeight="1" ht="19.5">
      <c r="A27" s="87" t="s">
        <v>68</v>
      </c>
      <c r="B27" s="104" t="s">
        <v>69</v>
      </c>
      <c r="C27" s="65"/>
      <c r="D27" s="65"/>
      <c r="E27" s="105"/>
      <c r="F27" s="65"/>
      <c r="G27" s="65" t="s">
        <v>46</v>
      </c>
      <c r="H27" s="105"/>
      <c r="I27" s="53">
        <f>SUM(K27:K27)</f>
        <v>18</v>
      </c>
      <c r="J27" s="106"/>
      <c r="K27" s="107">
        <v>18</v>
      </c>
      <c r="L27" s="72">
        <v>36</v>
      </c>
      <c r="M27" s="108">
        <f>L27-N27</f>
        <v>28</v>
      </c>
      <c r="N27" s="9">
        <v>8</v>
      </c>
      <c r="O27" s="109"/>
      <c r="P27" s="325"/>
      <c r="Q27" s="331"/>
      <c r="R27" s="356"/>
      <c r="S27" s="356"/>
      <c r="T27" s="389">
        <v>36</v>
      </c>
      <c r="U27" s="390"/>
      <c r="V27" s="151"/>
      <c r="W27" s="111">
        <f>SUM(P27:P27)</f>
        <v>0</v>
      </c>
      <c r="X27" s="112"/>
    </row>
    <row r="28" spans="1:26" customHeight="1" ht="18.75" s="117" customFormat="1">
      <c r="A28" s="4" t="s">
        <v>70</v>
      </c>
      <c r="B28" s="113"/>
      <c r="C28" s="114"/>
      <c r="D28" s="114"/>
      <c r="E28" s="115"/>
      <c r="F28" s="114"/>
      <c r="G28" s="114"/>
      <c r="H28" s="114"/>
      <c r="I28" s="308">
        <f>SUM(I29:I31)</f>
        <v>859</v>
      </c>
      <c r="J28" s="308">
        <f>SUM(J29:J31)</f>
        <v>0</v>
      </c>
      <c r="K28" s="308">
        <f>SUM(K29:K31)</f>
        <v>286</v>
      </c>
      <c r="L28" s="308">
        <f>SUM(L29:L31)</f>
        <v>573</v>
      </c>
      <c r="M28" s="308">
        <f>SUM(M29:M31)</f>
        <v>335</v>
      </c>
      <c r="N28" s="308">
        <f>SUM(N29:N31)</f>
        <v>238</v>
      </c>
      <c r="O28" s="308">
        <f>SUM(O29:O31)</f>
        <v>0</v>
      </c>
      <c r="P28" s="332">
        <f>SUM(P29:P31)</f>
        <v>179</v>
      </c>
      <c r="Q28" s="332">
        <f>SUM(Q29:Q31)</f>
        <v>150</v>
      </c>
      <c r="R28" s="358">
        <f>SUM(R29:R31)</f>
        <v>143</v>
      </c>
      <c r="S28" s="358">
        <f>SUM(S29:S31)</f>
        <v>101</v>
      </c>
      <c r="T28" s="393">
        <f>SUM(T29:T31)</f>
        <v>0</v>
      </c>
      <c r="U28" s="393">
        <f>SUM(U29:U31)</f>
        <v>0</v>
      </c>
      <c r="V28" s="308">
        <f>SUM(V29:V31)</f>
        <v>0</v>
      </c>
      <c r="W28" s="308">
        <f>SUM(W29:W31)</f>
        <v>499</v>
      </c>
      <c r="X28" s="36"/>
      <c r="Y28" s="116"/>
    </row>
    <row r="29" spans="1:26" customHeight="1" ht="21">
      <c r="A29" s="74" t="s">
        <v>71</v>
      </c>
      <c r="B29" s="118" t="s">
        <v>72</v>
      </c>
      <c r="C29" s="75" t="s">
        <v>46</v>
      </c>
      <c r="D29" s="75"/>
      <c r="E29" s="119"/>
      <c r="F29" s="75" t="s">
        <v>47</v>
      </c>
      <c r="G29" s="75"/>
      <c r="H29" s="119"/>
      <c r="I29" s="120">
        <f>SUM(K29:L29)</f>
        <v>427</v>
      </c>
      <c r="J29" s="121"/>
      <c r="K29" s="122">
        <v>142</v>
      </c>
      <c r="L29" s="79">
        <v>285</v>
      </c>
      <c r="M29" s="78">
        <f>L29-N29</f>
        <v>160</v>
      </c>
      <c r="N29" s="80">
        <v>125</v>
      </c>
      <c r="O29" s="123"/>
      <c r="P29" s="333">
        <v>77</v>
      </c>
      <c r="Q29" s="333">
        <v>80</v>
      </c>
      <c r="R29" s="359">
        <v>51</v>
      </c>
      <c r="S29" s="360">
        <v>77</v>
      </c>
      <c r="T29" s="391"/>
      <c r="U29" s="392"/>
      <c r="V29" s="266"/>
      <c r="W29" s="81">
        <f>SUM(P29:U29)</f>
        <v>285</v>
      </c>
      <c r="X29" s="124"/>
    </row>
    <row r="30" spans="1:26" customHeight="1" ht="21">
      <c r="A30" s="70" t="s">
        <v>73</v>
      </c>
      <c r="B30" s="96" t="s">
        <v>74</v>
      </c>
      <c r="C30" s="45" t="s">
        <v>46</v>
      </c>
      <c r="D30" s="75"/>
      <c r="E30" s="119"/>
      <c r="F30" s="75" t="s">
        <v>47</v>
      </c>
      <c r="G30" s="75"/>
      <c r="H30" s="119"/>
      <c r="I30" s="74">
        <f>SUM(K30:L30)</f>
        <v>270</v>
      </c>
      <c r="J30" s="121"/>
      <c r="K30" s="125">
        <v>90</v>
      </c>
      <c r="L30" s="126">
        <v>180</v>
      </c>
      <c r="M30" s="127">
        <f>L30-N30</f>
        <v>130</v>
      </c>
      <c r="N30" s="128">
        <v>50</v>
      </c>
      <c r="O30" s="123"/>
      <c r="P30" s="333">
        <v>68</v>
      </c>
      <c r="Q30" s="333">
        <v>24</v>
      </c>
      <c r="R30" s="359">
        <v>64</v>
      </c>
      <c r="S30" s="360">
        <v>24</v>
      </c>
      <c r="T30" s="391"/>
      <c r="U30" s="392"/>
      <c r="V30" s="266"/>
      <c r="W30" s="22">
        <f>SUM(P30:V30)</f>
        <v>180</v>
      </c>
      <c r="X30" s="124"/>
    </row>
    <row r="31" spans="1:26" customHeight="1" ht="21">
      <c r="A31" s="129" t="s">
        <v>75</v>
      </c>
      <c r="B31" s="130" t="s">
        <v>76</v>
      </c>
      <c r="C31" s="64"/>
      <c r="D31" s="64" t="s">
        <v>46</v>
      </c>
      <c r="E31" s="66" t="s">
        <v>46</v>
      </c>
      <c r="F31" s="64"/>
      <c r="G31" s="64"/>
      <c r="H31" s="66"/>
      <c r="I31" s="131">
        <f>SUM(K31:L31)</f>
        <v>162</v>
      </c>
      <c r="J31" s="132"/>
      <c r="K31" s="133">
        <v>54</v>
      </c>
      <c r="L31" s="134">
        <v>108</v>
      </c>
      <c r="M31" s="135">
        <f>L31-N31</f>
        <v>45</v>
      </c>
      <c r="N31" s="136">
        <v>63</v>
      </c>
      <c r="O31" s="137"/>
      <c r="P31" s="328">
        <v>34</v>
      </c>
      <c r="Q31" s="328">
        <v>46</v>
      </c>
      <c r="R31" s="361">
        <v>28</v>
      </c>
      <c r="S31" s="362"/>
      <c r="T31" s="394"/>
      <c r="U31" s="395"/>
      <c r="V31" s="270"/>
      <c r="W31" s="71">
        <f>SUM(P31:P31)</f>
        <v>34</v>
      </c>
      <c r="X31" s="139"/>
    </row>
    <row r="32" spans="1:26" customHeight="1" ht="17.25" s="37" customFormat="1">
      <c r="A32" s="29"/>
      <c r="B32" s="140" t="s">
        <v>77</v>
      </c>
      <c r="C32" s="114"/>
      <c r="D32" s="114">
        <f>SUM(D33:D35)</f>
        <v>0</v>
      </c>
      <c r="E32" s="115">
        <f>SUM(E33:E35)</f>
        <v>0</v>
      </c>
      <c r="F32" s="114"/>
      <c r="G32" s="114"/>
      <c r="H32" s="114">
        <f>SUM(H33:H35)</f>
        <v>0</v>
      </c>
      <c r="I32" s="33">
        <f>SUM(I33:I35)</f>
        <v>211</v>
      </c>
      <c r="J32" s="34">
        <f>SUM(J33:J35)</f>
        <v>0</v>
      </c>
      <c r="K32" s="35">
        <f>SUM(K33:K35)</f>
        <v>70</v>
      </c>
      <c r="L32" s="33">
        <f>SUM(L33:L35)</f>
        <v>141</v>
      </c>
      <c r="M32" s="32">
        <f>SUM(M33:M35)</f>
        <v>69</v>
      </c>
      <c r="N32" s="34">
        <f>SUM(N33:N35)</f>
        <v>72</v>
      </c>
      <c r="O32" s="141">
        <f>SUM(O33:O35)</f>
        <v>0</v>
      </c>
      <c r="P32" s="326">
        <f>SUM(P33:P35)</f>
        <v>0</v>
      </c>
      <c r="Q32" s="326">
        <f>SUM(Q33:Q35)</f>
        <v>0</v>
      </c>
      <c r="R32" s="363">
        <f>SUM(R33:R35)</f>
        <v>0</v>
      </c>
      <c r="S32" s="354">
        <f>SUM(S33:S35)</f>
        <v>0</v>
      </c>
      <c r="T32" s="396">
        <f>SUM(T33:T35)</f>
        <v>64</v>
      </c>
      <c r="U32" s="386">
        <f>SUM(U33:U35)</f>
        <v>77</v>
      </c>
      <c r="V32" s="34">
        <f>SUM(V33:V35)</f>
        <v>0</v>
      </c>
      <c r="W32" s="35">
        <f>SUM(P32:U32)</f>
        <v>141</v>
      </c>
      <c r="X32" s="36"/>
    </row>
    <row r="33" spans="1:26" customHeight="1" ht="24.75">
      <c r="A33" s="142" t="s">
        <v>78</v>
      </c>
      <c r="B33" s="143" t="s">
        <v>79</v>
      </c>
      <c r="C33" s="144"/>
      <c r="D33" s="145"/>
      <c r="E33" s="146"/>
      <c r="F33" s="75"/>
      <c r="H33" s="75" t="s">
        <v>46</v>
      </c>
      <c r="I33" s="79">
        <f>SUM(K33:L33)</f>
        <v>51</v>
      </c>
      <c r="J33" s="121"/>
      <c r="K33" s="192">
        <v>17</v>
      </c>
      <c r="L33" s="306">
        <v>34</v>
      </c>
      <c r="M33" s="127">
        <f>L33-N33</f>
        <v>22</v>
      </c>
      <c r="N33" s="10">
        <v>12</v>
      </c>
      <c r="O33" s="123"/>
      <c r="P33" s="333"/>
      <c r="Q33" s="333"/>
      <c r="R33" s="359"/>
      <c r="S33" s="360"/>
      <c r="T33" s="397">
        <v>21</v>
      </c>
      <c r="U33" s="398">
        <v>13</v>
      </c>
      <c r="V33" s="266"/>
      <c r="W33" s="147">
        <f>SUM(P33:U33)</f>
        <v>34</v>
      </c>
      <c r="X33" s="124"/>
    </row>
    <row r="34" spans="1:26" customHeight="1" ht="21.75">
      <c r="A34" s="87" t="s">
        <v>80</v>
      </c>
      <c r="B34" s="305" t="s">
        <v>81</v>
      </c>
      <c r="C34" s="97"/>
      <c r="D34" s="76"/>
      <c r="E34" s="98"/>
      <c r="F34" s="45"/>
      <c r="G34" s="45"/>
      <c r="H34" s="45" t="s">
        <v>46</v>
      </c>
      <c r="I34" s="79">
        <f>SUM(K34:L34)</f>
        <v>70</v>
      </c>
      <c r="J34" s="101"/>
      <c r="K34" s="436">
        <v>23</v>
      </c>
      <c r="L34" s="307">
        <v>47</v>
      </c>
      <c r="M34" s="99">
        <f>L34-N34</f>
        <v>17</v>
      </c>
      <c r="N34" s="11">
        <v>30</v>
      </c>
      <c r="O34" s="148"/>
      <c r="P34" s="331"/>
      <c r="Q34" s="330"/>
      <c r="R34" s="364"/>
      <c r="S34" s="355"/>
      <c r="T34" s="399">
        <v>15</v>
      </c>
      <c r="U34" s="400">
        <v>32</v>
      </c>
      <c r="V34" s="267"/>
      <c r="W34" s="73">
        <f>SUM(P34:U34)</f>
        <v>47</v>
      </c>
      <c r="X34" s="149"/>
      <c r="Y34" s="100"/>
    </row>
    <row r="35" spans="1:26" customHeight="1" ht="18">
      <c r="A35" s="87" t="s">
        <v>82</v>
      </c>
      <c r="B35" s="150" t="s">
        <v>83</v>
      </c>
      <c r="C35" s="151"/>
      <c r="D35" s="110"/>
      <c r="E35" s="152"/>
      <c r="F35" s="65"/>
      <c r="G35" s="65"/>
      <c r="H35" s="65" t="s">
        <v>46</v>
      </c>
      <c r="I35" s="79">
        <f>SUM(K35:L35)</f>
        <v>90</v>
      </c>
      <c r="J35" s="106"/>
      <c r="K35" s="153">
        <v>30</v>
      </c>
      <c r="L35" s="154">
        <v>60</v>
      </c>
      <c r="M35" s="102">
        <f>L35-N35</f>
        <v>30</v>
      </c>
      <c r="N35" s="11">
        <v>30</v>
      </c>
      <c r="O35" s="155"/>
      <c r="P35" s="334"/>
      <c r="Q35" s="334"/>
      <c r="R35" s="365"/>
      <c r="S35" s="356"/>
      <c r="T35" s="389">
        <v>28</v>
      </c>
      <c r="U35" s="401">
        <v>32</v>
      </c>
      <c r="V35" s="268"/>
      <c r="W35" s="20">
        <f>SUM(P35:U35)</f>
        <v>60</v>
      </c>
      <c r="X35" s="112"/>
    </row>
    <row r="36" spans="1:26" customHeight="1" ht="51.75" s="14" customFormat="1">
      <c r="A36" s="156"/>
      <c r="B36" s="157" t="s">
        <v>84</v>
      </c>
      <c r="C36" s="158"/>
      <c r="D36" s="159"/>
      <c r="E36" s="160"/>
      <c r="F36" s="161"/>
      <c r="G36" s="161"/>
      <c r="H36" s="161"/>
      <c r="I36" s="162">
        <f>I37+I53</f>
        <v>966</v>
      </c>
      <c r="J36" s="163">
        <f>J37+J53</f>
        <v>0</v>
      </c>
      <c r="K36" s="164">
        <f>K37+K53</f>
        <v>288</v>
      </c>
      <c r="L36" s="164">
        <f>L37+L53</f>
        <v>678</v>
      </c>
      <c r="M36" s="164">
        <f>M37+M53</f>
        <v>437</v>
      </c>
      <c r="N36" s="164">
        <f>N37+N53</f>
        <v>139</v>
      </c>
      <c r="O36" s="163">
        <f>O37+O53</f>
        <v>0</v>
      </c>
      <c r="P36" s="335">
        <f>P37+P53</f>
        <v>158</v>
      </c>
      <c r="Q36" s="336">
        <f>Q37+Q53</f>
        <v>325</v>
      </c>
      <c r="R36" s="366">
        <f>R37+R53</f>
        <v>169</v>
      </c>
      <c r="S36" s="366">
        <f>S37+S53</f>
        <v>356</v>
      </c>
      <c r="T36" s="402">
        <f>T37+T53</f>
        <v>473</v>
      </c>
      <c r="U36" s="403">
        <f>U37+U53</f>
        <v>643</v>
      </c>
      <c r="V36" s="163">
        <f>V37+V53</f>
        <v>0</v>
      </c>
      <c r="W36" s="164">
        <f>W37+W53</f>
        <v>158</v>
      </c>
      <c r="X36" s="165"/>
    </row>
    <row r="37" spans="1:26" customHeight="1" ht="18.75">
      <c r="A37" s="166"/>
      <c r="B37" s="167"/>
      <c r="C37" s="25">
        <f>SUM(C38+C41)</f>
        <v>0</v>
      </c>
      <c r="D37" s="25">
        <f>SUM(D38+D41)</f>
        <v>0</v>
      </c>
      <c r="E37" s="26">
        <f>SUM(E38+E41)</f>
        <v>0</v>
      </c>
      <c r="F37" s="27"/>
      <c r="G37" s="25"/>
      <c r="H37" s="168">
        <f>SUM(H38+H41)</f>
        <v>0</v>
      </c>
      <c r="I37" s="169">
        <f>I38+I41</f>
        <v>886</v>
      </c>
      <c r="J37" s="27">
        <f>J38+J41</f>
        <v>0</v>
      </c>
      <c r="K37" s="170">
        <f>K38+K41</f>
        <v>248</v>
      </c>
      <c r="L37" s="171">
        <f>L38+L41</f>
        <v>638</v>
      </c>
      <c r="M37" s="171">
        <f>M38+M41</f>
        <v>432</v>
      </c>
      <c r="N37" s="172">
        <f>N38+N41</f>
        <v>104</v>
      </c>
      <c r="O37" s="27">
        <f>O38+O41</f>
        <v>0</v>
      </c>
      <c r="P37" s="337">
        <f>P38+P41</f>
        <v>158</v>
      </c>
      <c r="Q37" s="338">
        <f>Q38+Q41</f>
        <v>325</v>
      </c>
      <c r="R37" s="367">
        <f>R38+R41</f>
        <v>169</v>
      </c>
      <c r="S37" s="367">
        <f>S38+S41</f>
        <v>356</v>
      </c>
      <c r="T37" s="404">
        <f>T38+T41</f>
        <v>453</v>
      </c>
      <c r="U37" s="405">
        <f>U38+U41</f>
        <v>623</v>
      </c>
      <c r="V37" s="27">
        <f>V38+V41</f>
        <v>0</v>
      </c>
      <c r="W37" s="175">
        <f>SUM(P37:P37)</f>
        <v>158</v>
      </c>
      <c r="X37" s="168"/>
    </row>
    <row r="38" spans="1:26" customHeight="1" ht="27" s="298" customFormat="1">
      <c r="A38" s="292" t="s">
        <v>85</v>
      </c>
      <c r="B38" s="300" t="s">
        <v>86</v>
      </c>
      <c r="C38" s="301">
        <f>SUM(C39:C40)</f>
        <v>0</v>
      </c>
      <c r="D38" s="301">
        <f>SUM(D40:D40)</f>
        <v>0</v>
      </c>
      <c r="E38" s="244">
        <f>SUM(E39:E40)</f>
        <v>0</v>
      </c>
      <c r="F38" s="244"/>
      <c r="G38" s="244"/>
      <c r="H38" s="228">
        <f>SUM(H39:H40)</f>
        <v>0</v>
      </c>
      <c r="I38" s="297">
        <f>SUM(I39:I40)</f>
        <v>105</v>
      </c>
      <c r="J38" s="294">
        <f>SUM(J39:J40)</f>
        <v>0</v>
      </c>
      <c r="K38" s="287">
        <f>SUM(K39:K40)</f>
        <v>35</v>
      </c>
      <c r="L38" s="227">
        <f>SUM(L39:L40)</f>
        <v>70</v>
      </c>
      <c r="M38" s="227">
        <f>SUM(M39:M40)</f>
        <v>58</v>
      </c>
      <c r="N38" s="227">
        <f>SUM(N39:N40)</f>
        <v>12</v>
      </c>
      <c r="O38" s="302">
        <f>SUM(O39:O40)</f>
        <v>0</v>
      </c>
      <c r="P38" s="326">
        <f>SUM(P39:P40)</f>
        <v>0</v>
      </c>
      <c r="Q38" s="326">
        <f>SUM(Q39:Q40)</f>
        <v>0</v>
      </c>
      <c r="R38" s="354">
        <f>SUM(R39:R40)</f>
        <v>0</v>
      </c>
      <c r="S38" s="354">
        <f>SUM(S39:S40)</f>
        <v>0</v>
      </c>
      <c r="T38" s="386">
        <f>SUM(T39:T40)</f>
        <v>70</v>
      </c>
      <c r="U38" s="396">
        <f>SUM(U39:U40)</f>
        <v>0</v>
      </c>
      <c r="V38" s="302">
        <f>SUM(V39:V40)</f>
        <v>0</v>
      </c>
      <c r="W38" s="227">
        <f>SUM(P38:P38)</f>
        <v>0</v>
      </c>
      <c r="X38" s="297">
        <f>SUM(X39:X40)</f>
        <v>10</v>
      </c>
    </row>
    <row r="39" spans="1:26" customHeight="1" ht="38.25">
      <c r="A39" s="24" t="s">
        <v>87</v>
      </c>
      <c r="B39" s="178" t="s">
        <v>88</v>
      </c>
      <c r="C39" s="179"/>
      <c r="D39" s="180"/>
      <c r="E39" s="181"/>
      <c r="F39" s="179"/>
      <c r="G39" s="75" t="s">
        <v>46</v>
      </c>
      <c r="H39" s="119"/>
      <c r="I39" s="80">
        <f>SUM(K39:L39)</f>
        <v>57</v>
      </c>
      <c r="J39" s="182"/>
      <c r="K39" s="179">
        <v>19</v>
      </c>
      <c r="L39" s="183">
        <v>38</v>
      </c>
      <c r="M39" s="183">
        <f>L39-N39</f>
        <v>28</v>
      </c>
      <c r="N39" s="184">
        <v>10</v>
      </c>
      <c r="O39" s="185"/>
      <c r="P39" s="339"/>
      <c r="Q39" s="339"/>
      <c r="R39" s="368"/>
      <c r="S39" s="368"/>
      <c r="T39" s="406">
        <v>38</v>
      </c>
      <c r="U39" s="406"/>
      <c r="V39" s="265"/>
      <c r="W39" s="186">
        <f>SUM(P39:P39)</f>
        <v>0</v>
      </c>
      <c r="X39" s="179">
        <v>10</v>
      </c>
    </row>
    <row r="40" spans="1:26" customHeight="1" ht="30.75">
      <c r="A40" s="24" t="s">
        <v>89</v>
      </c>
      <c r="B40" s="187" t="s">
        <v>90</v>
      </c>
      <c r="C40" s="188"/>
      <c r="D40" s="189"/>
      <c r="E40" s="190"/>
      <c r="F40" s="191"/>
      <c r="G40" s="190" t="s">
        <v>46</v>
      </c>
      <c r="H40" s="119"/>
      <c r="I40" s="79">
        <f>SUM(K40:L40)</f>
        <v>48</v>
      </c>
      <c r="J40" s="144"/>
      <c r="K40" s="192">
        <v>16</v>
      </c>
      <c r="L40" s="77">
        <v>32</v>
      </c>
      <c r="M40" s="77">
        <f>L40-N40</f>
        <v>30</v>
      </c>
      <c r="N40" s="80">
        <v>2</v>
      </c>
      <c r="O40" s="193"/>
      <c r="P40" s="333"/>
      <c r="Q40" s="333"/>
      <c r="R40" s="360"/>
      <c r="S40" s="360"/>
      <c r="T40" s="392">
        <v>32</v>
      </c>
      <c r="U40" s="392"/>
      <c r="V40" s="144"/>
      <c r="W40" s="194">
        <f>SUM(P40:P40)</f>
        <v>0</v>
      </c>
      <c r="X40" s="195"/>
    </row>
    <row r="41" spans="1:26" customHeight="1" ht="43.5" s="298" customFormat="1">
      <c r="A41" s="287" t="s">
        <v>91</v>
      </c>
      <c r="B41" s="425" t="s">
        <v>92</v>
      </c>
      <c r="C41" s="244"/>
      <c r="D41" s="244"/>
      <c r="E41" s="244"/>
      <c r="F41" s="244"/>
      <c r="G41" s="244"/>
      <c r="H41" s="228">
        <f>SUM(H43:H52)</f>
        <v>0</v>
      </c>
      <c r="I41" s="297">
        <f>SUM(I43+I48)</f>
        <v>781</v>
      </c>
      <c r="J41" s="229">
        <f>SUM(J43+J48)</f>
        <v>0</v>
      </c>
      <c r="K41" s="287">
        <f>SUM(K43+K48)</f>
        <v>213</v>
      </c>
      <c r="L41" s="227">
        <f>SUM(L43+L48)</f>
        <v>568</v>
      </c>
      <c r="M41" s="227">
        <f>SUM(M43+M48)</f>
        <v>374</v>
      </c>
      <c r="N41" s="294">
        <f>SUM(N43+N48)</f>
        <v>92</v>
      </c>
      <c r="O41" s="295">
        <f>SUM(O43+O48)</f>
        <v>0</v>
      </c>
      <c r="P41" s="326">
        <f>SUM(P43+P48)</f>
        <v>158</v>
      </c>
      <c r="Q41" s="326">
        <f>SUM(Q43+Q48)</f>
        <v>325</v>
      </c>
      <c r="R41" s="354">
        <f>SUM(R43+R48)</f>
        <v>169</v>
      </c>
      <c r="S41" s="354">
        <f>SUM(S43+S48)</f>
        <v>356</v>
      </c>
      <c r="T41" s="386">
        <f>SUM(T43+T48)</f>
        <v>383</v>
      </c>
      <c r="U41" s="386">
        <f>SUM(U43+U48)</f>
        <v>623</v>
      </c>
      <c r="V41" s="294"/>
      <c r="W41" s="227">
        <f>SUM(P41:P41)</f>
        <v>158</v>
      </c>
      <c r="X41" s="297">
        <f>X43+X48</f>
        <v>98</v>
      </c>
    </row>
    <row r="42" spans="1:26" customHeight="1" ht="26.25">
      <c r="A42" s="309"/>
      <c r="B42" s="424" t="s">
        <v>93</v>
      </c>
      <c r="C42" s="310"/>
      <c r="D42" s="310"/>
      <c r="E42" s="310"/>
      <c r="F42" s="310"/>
      <c r="G42" s="311"/>
      <c r="H42" s="310"/>
      <c r="I42" s="312">
        <f>SUM(I44+I49)</f>
        <v>679</v>
      </c>
      <c r="J42" s="313">
        <f>SUM(J44+J49)</f>
        <v>0</v>
      </c>
      <c r="K42" s="312">
        <f>SUM(K44+K49)</f>
        <v>213</v>
      </c>
      <c r="L42" s="314">
        <f>SUM(L44+L49)</f>
        <v>466</v>
      </c>
      <c r="M42" s="314">
        <f>SUM(M44+M49)</f>
        <v>374</v>
      </c>
      <c r="N42" s="314">
        <f>SUM(N44+N49)</f>
        <v>92</v>
      </c>
      <c r="O42" s="315"/>
      <c r="P42" s="326"/>
      <c r="Q42" s="326"/>
      <c r="R42" s="354"/>
      <c r="S42" s="354"/>
      <c r="T42" s="386"/>
      <c r="U42" s="386"/>
      <c r="V42" s="316"/>
      <c r="W42" s="317"/>
      <c r="X42" s="169"/>
    </row>
    <row r="43" spans="1:26" customHeight="1" ht="57" s="298" customFormat="1">
      <c r="A43" s="287" t="s">
        <v>94</v>
      </c>
      <c r="B43" s="288" t="s">
        <v>95</v>
      </c>
      <c r="C43" s="228"/>
      <c r="D43" s="422"/>
      <c r="E43" s="228"/>
      <c r="F43" s="228"/>
      <c r="G43" s="228"/>
      <c r="H43" s="289" t="s">
        <v>96</v>
      </c>
      <c r="I43" s="290">
        <f>SUM(I44:I46)</f>
        <v>179</v>
      </c>
      <c r="J43" s="291">
        <f>SUM(J44:J46)</f>
        <v>0</v>
      </c>
      <c r="K43" s="292">
        <f>SUM(K44:K46)</f>
        <v>60</v>
      </c>
      <c r="L43" s="293">
        <f>SUM(L44:L46)</f>
        <v>119</v>
      </c>
      <c r="M43" s="227">
        <f>SUM(M44:M46)</f>
        <v>96</v>
      </c>
      <c r="N43" s="294">
        <f>SUM(N44:N46)</f>
        <v>23</v>
      </c>
      <c r="O43" s="295">
        <f>SUM(O44:O46)</f>
        <v>0</v>
      </c>
      <c r="P43" s="326">
        <f>SUM(P44:P46)</f>
        <v>17</v>
      </c>
      <c r="Q43" s="326">
        <f>SUM(Q44:Q46)</f>
        <v>82</v>
      </c>
      <c r="R43" s="354">
        <f>SUM(R44:R46)</f>
        <v>22</v>
      </c>
      <c r="S43" s="354">
        <f>SUM(S44:S46)</f>
        <v>34</v>
      </c>
      <c r="T43" s="386">
        <f>SUM(T44:T46)</f>
        <v>60</v>
      </c>
      <c r="U43" s="386">
        <f>SUM(U44:U46)</f>
        <v>132</v>
      </c>
      <c r="V43" s="294"/>
      <c r="W43" s="296">
        <f>SUM(P43:P43)</f>
        <v>17</v>
      </c>
      <c r="X43" s="297">
        <v>49</v>
      </c>
    </row>
    <row r="44" spans="1:26" customHeight="1" ht="26.25">
      <c r="A44" s="87" t="s">
        <v>97</v>
      </c>
      <c r="B44" s="202" t="s">
        <v>98</v>
      </c>
      <c r="C44" s="421"/>
      <c r="D44" s="76" t="s">
        <v>47</v>
      </c>
      <c r="E44" s="105"/>
      <c r="F44" s="76" t="s">
        <v>47</v>
      </c>
      <c r="G44" s="284"/>
      <c r="H44" s="284"/>
      <c r="I44" s="205">
        <f>SUM(K44:L44)</f>
        <v>179</v>
      </c>
      <c r="J44" s="151"/>
      <c r="K44" s="286">
        <v>60</v>
      </c>
      <c r="L44" s="203">
        <v>119</v>
      </c>
      <c r="M44" s="72">
        <f>L44-N44</f>
        <v>96</v>
      </c>
      <c r="N44" s="109">
        <v>23</v>
      </c>
      <c r="O44" s="204"/>
      <c r="P44" s="340">
        <v>17</v>
      </c>
      <c r="Q44" s="338">
        <v>46</v>
      </c>
      <c r="R44" s="356">
        <v>22</v>
      </c>
      <c r="S44" s="356">
        <v>34</v>
      </c>
      <c r="T44" s="401"/>
      <c r="U44" s="404"/>
      <c r="V44" s="263"/>
      <c r="W44" s="201">
        <f>SUM(P44:P44)</f>
        <v>17</v>
      </c>
      <c r="X44" s="206">
        <v>49</v>
      </c>
    </row>
    <row r="45" spans="1:26" customHeight="1" ht="15.75">
      <c r="A45" s="168" t="s">
        <v>99</v>
      </c>
      <c r="B45" s="207" t="s">
        <v>100</v>
      </c>
      <c r="C45" s="283"/>
      <c r="D45" s="423" t="s">
        <v>46</v>
      </c>
      <c r="E45" s="283"/>
      <c r="F45" s="283"/>
      <c r="G45" s="303" t="s">
        <v>46</v>
      </c>
      <c r="H45" s="168"/>
      <c r="I45" s="174">
        <f>SUM(K45:L45)</f>
        <v>0</v>
      </c>
      <c r="J45" s="196"/>
      <c r="K45" s="173" t="s">
        <v>101</v>
      </c>
      <c r="L45" s="209">
        <f>SUM(P45:P45)</f>
        <v>0</v>
      </c>
      <c r="M45" s="168" t="s">
        <v>102</v>
      </c>
      <c r="N45" s="493"/>
      <c r="O45" s="494"/>
      <c r="P45" s="341"/>
      <c r="Q45" s="338">
        <v>36</v>
      </c>
      <c r="R45" s="367"/>
      <c r="S45" s="367"/>
      <c r="T45" s="395">
        <v>60</v>
      </c>
      <c r="U45" s="395"/>
      <c r="V45" s="211"/>
      <c r="W45" s="171">
        <f>SUM(P45:P45)</f>
        <v>0</v>
      </c>
      <c r="X45" s="174"/>
    </row>
    <row r="46" spans="1:26" customHeight="1" ht="20.25">
      <c r="A46" s="168" t="s">
        <v>103</v>
      </c>
      <c r="B46" s="207" t="s">
        <v>104</v>
      </c>
      <c r="C46" s="283"/>
      <c r="D46" s="285"/>
      <c r="E46" s="283"/>
      <c r="F46" s="168"/>
      <c r="G46" s="198"/>
      <c r="H46" s="168" t="s">
        <v>46</v>
      </c>
      <c r="I46" s="174">
        <f>SUM(K46:L46)</f>
        <v>0</v>
      </c>
      <c r="J46" s="196"/>
      <c r="K46" s="173" t="s">
        <v>101</v>
      </c>
      <c r="L46" s="209">
        <f>SUM(P46:P46)</f>
        <v>0</v>
      </c>
      <c r="M46" s="168" t="s">
        <v>102</v>
      </c>
      <c r="N46" s="493"/>
      <c r="O46" s="494"/>
      <c r="P46" s="341"/>
      <c r="Q46" s="338"/>
      <c r="R46" s="367"/>
      <c r="S46" s="367"/>
      <c r="T46" s="404"/>
      <c r="U46" s="404">
        <v>132</v>
      </c>
      <c r="V46" s="212"/>
      <c r="W46" s="171">
        <f>SUM(P46:P46)</f>
        <v>0</v>
      </c>
      <c r="X46" s="174"/>
    </row>
    <row r="47" spans="1:26" customHeight="1" ht="16.5">
      <c r="A47" s="74" t="s">
        <v>105</v>
      </c>
      <c r="B47" s="439" t="s">
        <v>106</v>
      </c>
      <c r="C47" s="284"/>
      <c r="D47" s="205"/>
      <c r="E47" s="183"/>
      <c r="F47" s="77"/>
      <c r="G47" s="205"/>
      <c r="H47" s="214"/>
      <c r="I47" s="214"/>
      <c r="J47" s="215"/>
      <c r="K47" s="214"/>
      <c r="L47" s="216">
        <f>SUM(P47:P47)</f>
        <v>0</v>
      </c>
      <c r="M47" s="205"/>
      <c r="N47" s="215"/>
      <c r="O47" s="215"/>
      <c r="P47" s="341"/>
      <c r="Q47" s="338"/>
      <c r="R47" s="367"/>
      <c r="S47" s="367"/>
      <c r="T47" s="404"/>
      <c r="U47" s="404"/>
      <c r="V47" s="215"/>
      <c r="W47" s="201">
        <f>SUM(P47:P47)</f>
        <v>0</v>
      </c>
      <c r="X47" s="205"/>
    </row>
    <row r="48" spans="1:26" customHeight="1" ht="40.5" s="298" customFormat="1">
      <c r="A48" s="287" t="s">
        <v>107</v>
      </c>
      <c r="B48" s="288" t="s">
        <v>108</v>
      </c>
      <c r="C48" s="228"/>
      <c r="D48" s="422"/>
      <c r="E48" s="228"/>
      <c r="F48" s="228"/>
      <c r="G48" s="228"/>
      <c r="H48" s="289" t="s">
        <v>96</v>
      </c>
      <c r="I48" s="299">
        <f>SUM(I49:I51)</f>
        <v>602</v>
      </c>
      <c r="J48" s="229">
        <f>SUM(J49:J51)</f>
        <v>0</v>
      </c>
      <c r="K48" s="292">
        <f>SUM(K49:K51)</f>
        <v>153</v>
      </c>
      <c r="L48" s="228">
        <f>SUM(L49:L51)</f>
        <v>449</v>
      </c>
      <c r="M48" s="228">
        <f>SUM(M49:M51)</f>
        <v>278</v>
      </c>
      <c r="N48" s="229">
        <f>SUM(N49:N51)</f>
        <v>69</v>
      </c>
      <c r="O48" s="230">
        <f>SUM(O49:O51)</f>
        <v>0</v>
      </c>
      <c r="P48" s="341">
        <f>SUM(P49:P51)</f>
        <v>141</v>
      </c>
      <c r="Q48" s="338">
        <f>SUM(Q49:Q51)</f>
        <v>243</v>
      </c>
      <c r="R48" s="367">
        <f>SUM(R49:R51)</f>
        <v>147</v>
      </c>
      <c r="S48" s="367">
        <f>SUM(S49:S51)</f>
        <v>322</v>
      </c>
      <c r="T48" s="404">
        <f>SUM(T49:T51)</f>
        <v>323</v>
      </c>
      <c r="U48" s="404">
        <f>SUM(U49:U51)</f>
        <v>491</v>
      </c>
      <c r="V48" s="229">
        <f>SUM(V49:V51)</f>
        <v>0</v>
      </c>
      <c r="W48" s="227">
        <f>SUM(P48:P48)</f>
        <v>141</v>
      </c>
      <c r="X48" s="297">
        <f>SUM(X49)</f>
        <v>49</v>
      </c>
    </row>
    <row r="49" spans="1:26" customHeight="1" ht="28.5">
      <c r="A49" s="87" t="s">
        <v>109</v>
      </c>
      <c r="B49" s="218" t="s">
        <v>110</v>
      </c>
      <c r="C49" s="421"/>
      <c r="D49" s="76" t="s">
        <v>47</v>
      </c>
      <c r="E49" s="105"/>
      <c r="F49" s="76" t="s">
        <v>47</v>
      </c>
      <c r="H49" s="76" t="s">
        <v>47</v>
      </c>
      <c r="I49" s="70">
        <f>SUM(K49:L49)</f>
        <v>500</v>
      </c>
      <c r="J49" s="219"/>
      <c r="K49" s="220">
        <v>153</v>
      </c>
      <c r="L49" s="221">
        <v>347</v>
      </c>
      <c r="M49" s="71">
        <f>L49-N49</f>
        <v>278</v>
      </c>
      <c r="N49" s="138">
        <v>69</v>
      </c>
      <c r="O49" s="222"/>
      <c r="P49" s="342">
        <v>39</v>
      </c>
      <c r="Q49" s="338">
        <v>87</v>
      </c>
      <c r="R49" s="357">
        <v>45</v>
      </c>
      <c r="S49" s="357">
        <v>58</v>
      </c>
      <c r="T49" s="407">
        <v>71</v>
      </c>
      <c r="U49" s="395">
        <v>47</v>
      </c>
      <c r="V49" s="219"/>
      <c r="W49" s="201">
        <f>SUM(P49:P49)</f>
        <v>39</v>
      </c>
      <c r="X49" s="223">
        <v>49</v>
      </c>
    </row>
    <row r="50" spans="1:26" customHeight="1" ht="21.75">
      <c r="A50" s="168" t="s">
        <v>111</v>
      </c>
      <c r="B50" s="207" t="s">
        <v>100</v>
      </c>
      <c r="C50" s="283"/>
      <c r="D50" s="283" t="s">
        <v>46</v>
      </c>
      <c r="E50" s="283"/>
      <c r="F50" s="283" t="s">
        <v>46</v>
      </c>
      <c r="G50" s="303"/>
      <c r="H50" s="420" t="s">
        <v>46</v>
      </c>
      <c r="I50" s="196">
        <f>SUM(K50:L50)</f>
        <v>102</v>
      </c>
      <c r="J50" s="208"/>
      <c r="K50" s="168" t="s">
        <v>101</v>
      </c>
      <c r="L50" s="209">
        <f>SUM(P50:P50)</f>
        <v>102</v>
      </c>
      <c r="M50" s="173" t="s">
        <v>102</v>
      </c>
      <c r="N50" s="493"/>
      <c r="O50" s="494"/>
      <c r="P50" s="338">
        <v>102</v>
      </c>
      <c r="Q50" s="338">
        <v>156</v>
      </c>
      <c r="R50" s="367">
        <v>102</v>
      </c>
      <c r="S50" s="367">
        <v>264</v>
      </c>
      <c r="T50" s="404">
        <v>252</v>
      </c>
      <c r="U50" s="405">
        <v>216</v>
      </c>
      <c r="V50" s="212"/>
      <c r="W50" s="171">
        <f>SUM(P50:P50)</f>
        <v>102</v>
      </c>
      <c r="X50" s="26"/>
    </row>
    <row r="51" spans="1:26" customHeight="1" ht="29.25">
      <c r="A51" s="168" t="s">
        <v>112</v>
      </c>
      <c r="B51" s="207" t="s">
        <v>104</v>
      </c>
      <c r="C51" s="283"/>
      <c r="D51" s="283"/>
      <c r="E51" s="283"/>
      <c r="F51" s="168"/>
      <c r="G51" s="210"/>
      <c r="H51" s="210" t="s">
        <v>46</v>
      </c>
      <c r="I51" s="168">
        <f>SUM(K51:L51)</f>
        <v>0</v>
      </c>
      <c r="J51" s="196"/>
      <c r="K51" s="224" t="s">
        <v>101</v>
      </c>
      <c r="L51" s="209">
        <f>SUM(P51:P51)</f>
        <v>0</v>
      </c>
      <c r="M51" s="173" t="s">
        <v>102</v>
      </c>
      <c r="N51" s="493"/>
      <c r="O51" s="494"/>
      <c r="P51" s="338"/>
      <c r="Q51" s="338"/>
      <c r="R51" s="367"/>
      <c r="S51" s="367"/>
      <c r="T51" s="404"/>
      <c r="U51" s="404">
        <v>228</v>
      </c>
      <c r="V51" s="212"/>
      <c r="W51" s="171">
        <f>SUM(P51:P51)</f>
        <v>0</v>
      </c>
      <c r="X51" s="174"/>
    </row>
    <row r="52" spans="1:26" customHeight="1" ht="15">
      <c r="A52" s="74" t="s">
        <v>113</v>
      </c>
      <c r="B52" s="440" t="s">
        <v>106</v>
      </c>
      <c r="C52" s="75"/>
      <c r="D52" s="77"/>
      <c r="E52" s="77"/>
      <c r="F52" s="264"/>
      <c r="G52" s="205"/>
      <c r="H52" s="213"/>
      <c r="I52" s="205"/>
      <c r="J52" s="213"/>
      <c r="K52" s="213"/>
      <c r="L52" s="225">
        <f>SUM(P52:P52)</f>
        <v>0</v>
      </c>
      <c r="M52" s="213"/>
      <c r="N52" s="217"/>
      <c r="O52" s="213"/>
      <c r="P52" s="338"/>
      <c r="Q52" s="333"/>
      <c r="R52" s="360"/>
      <c r="S52" s="360"/>
      <c r="T52" s="392"/>
      <c r="U52" s="392"/>
      <c r="V52" s="213"/>
      <c r="W52" s="194">
        <f>SUM(P52:P52)</f>
        <v>0</v>
      </c>
      <c r="X52" s="80"/>
    </row>
    <row r="53" spans="1:26" customHeight="1" ht="19.5">
      <c r="A53" s="170" t="s">
        <v>114</v>
      </c>
      <c r="B53" s="226" t="s">
        <v>55</v>
      </c>
      <c r="C53" s="168"/>
      <c r="D53" s="168"/>
      <c r="E53" s="168"/>
      <c r="F53" s="168"/>
      <c r="G53" s="418"/>
      <c r="H53" s="419" t="s">
        <v>46</v>
      </c>
      <c r="I53" s="197">
        <f>SUM(K53:L53)</f>
        <v>80</v>
      </c>
      <c r="J53" s="208"/>
      <c r="K53" s="168">
        <v>40</v>
      </c>
      <c r="L53" s="171">
        <v>40</v>
      </c>
      <c r="M53" s="168">
        <v>5</v>
      </c>
      <c r="N53" s="196">
        <v>35</v>
      </c>
      <c r="O53" s="208"/>
      <c r="P53" s="338"/>
      <c r="Q53" s="338"/>
      <c r="R53" s="354"/>
      <c r="S53" s="369"/>
      <c r="T53" s="386">
        <v>20</v>
      </c>
      <c r="U53" s="386">
        <v>20</v>
      </c>
      <c r="V53" s="177"/>
      <c r="W53" s="199">
        <f>SUM(P53:P53)</f>
        <v>0</v>
      </c>
      <c r="X53" s="168"/>
    </row>
    <row r="54" spans="1:26" customHeight="1" ht="21.75">
      <c r="A54" s="205"/>
      <c r="B54" s="470" t="s">
        <v>115</v>
      </c>
      <c r="C54" s="471"/>
      <c r="D54" s="471"/>
      <c r="E54" s="471"/>
      <c r="F54" s="471"/>
      <c r="G54" s="471"/>
      <c r="H54" s="544"/>
      <c r="I54" s="471"/>
      <c r="J54" s="471"/>
      <c r="K54" s="472"/>
      <c r="L54" s="227">
        <v>108</v>
      </c>
      <c r="M54" s="228" t="s">
        <v>102</v>
      </c>
      <c r="N54" s="495">
        <v>3</v>
      </c>
      <c r="O54" s="496"/>
      <c r="P54" s="338"/>
      <c r="Q54" s="338">
        <v>36</v>
      </c>
      <c r="R54" s="367"/>
      <c r="S54" s="370">
        <v>72</v>
      </c>
      <c r="T54" s="404"/>
      <c r="U54" s="404"/>
      <c r="V54" s="231"/>
      <c r="W54" s="227">
        <f>SUM(P54:P54)</f>
        <v>0</v>
      </c>
      <c r="X54" s="232"/>
    </row>
    <row r="55" spans="1:26" customHeight="1" ht="23.25">
      <c r="A55" s="205"/>
      <c r="B55" s="470" t="s">
        <v>116</v>
      </c>
      <c r="C55" s="471"/>
      <c r="D55" s="471"/>
      <c r="E55" s="471"/>
      <c r="F55" s="471"/>
      <c r="G55" s="471"/>
      <c r="H55" s="471"/>
      <c r="I55" s="471"/>
      <c r="J55" s="471"/>
      <c r="K55" s="472"/>
      <c r="L55" s="227">
        <v>72</v>
      </c>
      <c r="M55" s="228" t="s">
        <v>102</v>
      </c>
      <c r="N55" s="507">
        <v>2</v>
      </c>
      <c r="O55" s="508"/>
      <c r="P55" s="338"/>
      <c r="Q55" s="338"/>
      <c r="R55" s="367"/>
      <c r="S55" s="370"/>
      <c r="T55" s="404"/>
      <c r="U55" s="404">
        <v>72</v>
      </c>
      <c r="V55" s="231"/>
      <c r="W55" s="227">
        <f>SUM(P55:P55)</f>
        <v>0</v>
      </c>
      <c r="X55" s="161"/>
    </row>
    <row r="56" spans="1:26" customHeight="1" ht="23.25">
      <c r="A56" s="205"/>
      <c r="B56" s="233" t="s">
        <v>117</v>
      </c>
      <c r="C56" s="234"/>
      <c r="D56" s="234"/>
      <c r="E56" s="234"/>
      <c r="F56" s="234"/>
      <c r="G56" s="234"/>
      <c r="H56" s="234"/>
      <c r="I56" s="234"/>
      <c r="J56" s="234"/>
      <c r="K56" s="235"/>
      <c r="L56" s="227">
        <v>72</v>
      </c>
      <c r="M56" s="228"/>
      <c r="N56" s="236"/>
      <c r="O56" s="237"/>
      <c r="P56" s="338"/>
      <c r="Q56" s="338"/>
      <c r="R56" s="367"/>
      <c r="S56" s="371"/>
      <c r="T56" s="404"/>
      <c r="U56" s="404"/>
      <c r="V56" s="231">
        <v>72</v>
      </c>
      <c r="W56" s="227">
        <f>SUM(P55:V55)</f>
        <v>72</v>
      </c>
      <c r="X56" s="161"/>
    </row>
    <row r="57" spans="1:26" customHeight="1" ht="12.75">
      <c r="A57" s="205"/>
      <c r="B57" s="238" t="s">
        <v>118</v>
      </c>
      <c r="C57" s="239"/>
      <c r="D57" s="239"/>
      <c r="E57" s="239"/>
      <c r="F57" s="239"/>
      <c r="G57" s="239"/>
      <c r="H57" s="239"/>
      <c r="I57" s="239"/>
      <c r="J57" s="200"/>
      <c r="K57" s="240"/>
      <c r="L57" s="205"/>
      <c r="M57" s="205"/>
      <c r="N57" s="215"/>
      <c r="O57" s="241"/>
      <c r="P57" s="338"/>
      <c r="Q57" s="338"/>
      <c r="R57" s="367"/>
      <c r="S57" s="371"/>
      <c r="T57" s="404"/>
      <c r="U57" s="404"/>
      <c r="V57" s="242"/>
      <c r="W57" s="227">
        <f>SUM(P57:P57)</f>
        <v>0</v>
      </c>
      <c r="X57" s="243"/>
    </row>
    <row r="58" spans="1:26" customHeight="1" ht="15.75">
      <c r="A58" s="205"/>
      <c r="B58" s="540" t="s">
        <v>119</v>
      </c>
      <c r="C58" s="514"/>
      <c r="D58" s="514"/>
      <c r="E58" s="514"/>
      <c r="F58" s="514"/>
      <c r="G58" s="514"/>
      <c r="H58" s="514"/>
      <c r="I58" s="514"/>
      <c r="J58" s="514"/>
      <c r="K58" s="515"/>
      <c r="L58" s="205"/>
      <c r="M58" s="205"/>
      <c r="N58" s="215"/>
      <c r="O58" s="241"/>
      <c r="P58" s="341">
        <f>SUM(P14+P38+P44+P49+P53)</f>
        <v>510</v>
      </c>
      <c r="Q58" s="338">
        <f>SUM(Q14+Q38+Q44+Q49+Q53)</f>
        <v>608</v>
      </c>
      <c r="R58" s="367">
        <f>SUM(R14+R38+R44+R49+R53)</f>
        <v>538</v>
      </c>
      <c r="S58" s="371">
        <f>SUM(S14+S38+S44+S49+S53)</f>
        <v>528</v>
      </c>
      <c r="T58" s="404">
        <f>SUM(T14+T38+T44+T49+T53)</f>
        <v>300</v>
      </c>
      <c r="U58" s="404">
        <f>SUM(U14+U38+U44+U49+U53)</f>
        <v>144</v>
      </c>
      <c r="V58" s="215">
        <f>SUM(V14+V38+V44+V49+V53)</f>
        <v>0</v>
      </c>
      <c r="W58" s="227">
        <f>SUM(P58:P58)</f>
        <v>510</v>
      </c>
      <c r="X58" s="243"/>
    </row>
    <row r="59" spans="1:26" customHeight="1" ht="15.75">
      <c r="A59" s="205"/>
      <c r="B59" s="470" t="s">
        <v>120</v>
      </c>
      <c r="C59" s="471"/>
      <c r="D59" s="471"/>
      <c r="E59" s="471"/>
      <c r="F59" s="471"/>
      <c r="G59" s="471"/>
      <c r="H59" s="471"/>
      <c r="I59" s="471"/>
      <c r="J59" s="471"/>
      <c r="K59" s="472"/>
      <c r="L59" s="227">
        <f>L60+L61</f>
        <v>102</v>
      </c>
      <c r="M59" s="228" t="s">
        <v>102</v>
      </c>
      <c r="N59" s="495"/>
      <c r="O59" s="496"/>
      <c r="P59" s="343">
        <f>P60+P61</f>
        <v>102</v>
      </c>
      <c r="Q59" s="343">
        <f>Q60+Q61</f>
        <v>192</v>
      </c>
      <c r="R59" s="372">
        <f>R60+R61</f>
        <v>102</v>
      </c>
      <c r="S59" s="370">
        <f>S60+S61</f>
        <v>264</v>
      </c>
      <c r="T59" s="404">
        <f>T60+T61</f>
        <v>312</v>
      </c>
      <c r="U59" s="404">
        <f>U60+U61</f>
        <v>576</v>
      </c>
      <c r="V59" s="231">
        <v>3.5</v>
      </c>
      <c r="W59" s="227">
        <f>SUM(P59:P59)</f>
        <v>102</v>
      </c>
      <c r="X59" s="161"/>
    </row>
    <row r="60" spans="1:26" customHeight="1" ht="20.25">
      <c r="A60" s="205"/>
      <c r="B60" s="541" t="s">
        <v>100</v>
      </c>
      <c r="C60" s="542"/>
      <c r="D60" s="542"/>
      <c r="E60" s="542"/>
      <c r="F60" s="542"/>
      <c r="G60" s="542"/>
      <c r="H60" s="542"/>
      <c r="I60" s="542"/>
      <c r="J60" s="542"/>
      <c r="K60" s="543"/>
      <c r="L60" s="205">
        <f>SUM(L45+L50)</f>
        <v>102</v>
      </c>
      <c r="M60" s="205" t="s">
        <v>102</v>
      </c>
      <c r="N60" s="497"/>
      <c r="O60" s="498"/>
      <c r="P60" s="426">
        <f>SUM(P45+P50)</f>
        <v>102</v>
      </c>
      <c r="Q60" s="426">
        <f>SUM(Q45+Q50)</f>
        <v>192</v>
      </c>
      <c r="R60" s="426">
        <f>SUM(R45+R50)</f>
        <v>102</v>
      </c>
      <c r="S60" s="427">
        <f>SUM(S45+S50)</f>
        <v>264</v>
      </c>
      <c r="T60" s="428">
        <f>SUM(T45+T50)</f>
        <v>312</v>
      </c>
      <c r="U60" s="428">
        <f>SUM(U45+U50)</f>
        <v>216</v>
      </c>
      <c r="V60" s="69">
        <f>SUM(V45+V50)</f>
        <v>0</v>
      </c>
      <c r="W60" s="227">
        <f>SUM(P60:P60)</f>
        <v>102</v>
      </c>
      <c r="X60" s="243"/>
    </row>
    <row r="61" spans="1:26" customHeight="1" ht="20.25">
      <c r="A61" s="205"/>
      <c r="B61" s="467" t="s">
        <v>121</v>
      </c>
      <c r="C61" s="468"/>
      <c r="D61" s="468"/>
      <c r="E61" s="468"/>
      <c r="F61" s="468"/>
      <c r="G61" s="468"/>
      <c r="H61" s="468"/>
      <c r="I61" s="468"/>
      <c r="J61" s="468"/>
      <c r="K61" s="469"/>
      <c r="L61" s="205">
        <f>SUM(L46+L51)</f>
        <v>0</v>
      </c>
      <c r="M61" s="205" t="s">
        <v>102</v>
      </c>
      <c r="N61" s="497"/>
      <c r="O61" s="498"/>
      <c r="P61" s="429">
        <f>SUM(P46+P51)</f>
        <v>0</v>
      </c>
      <c r="Q61" s="429">
        <f>SUM(Q46+Q51)</f>
        <v>0</v>
      </c>
      <c r="R61" s="430">
        <f>SUM(R46+R51)</f>
        <v>0</v>
      </c>
      <c r="S61" s="431">
        <f>SUM(S46+S51)</f>
        <v>0</v>
      </c>
      <c r="T61" s="432">
        <f>SUM(T46+T51)</f>
        <v>0</v>
      </c>
      <c r="U61" s="432">
        <f>SUM(U46+U51)</f>
        <v>360</v>
      </c>
      <c r="V61" s="262">
        <v>3.5</v>
      </c>
      <c r="W61" s="227">
        <f>SUM(P61:P61)</f>
        <v>0</v>
      </c>
      <c r="X61" s="243"/>
    </row>
    <row r="62" spans="1:26" customHeight="1" ht="16.5">
      <c r="A62" s="205"/>
      <c r="B62" s="509" t="s">
        <v>122</v>
      </c>
      <c r="C62" s="514"/>
      <c r="D62" s="514"/>
      <c r="E62" s="514"/>
      <c r="F62" s="514"/>
      <c r="G62" s="514"/>
      <c r="H62" s="514"/>
      <c r="I62" s="514"/>
      <c r="J62" s="514"/>
      <c r="K62" s="515"/>
      <c r="L62" s="205"/>
      <c r="M62" s="205"/>
      <c r="N62" s="205"/>
      <c r="O62" s="205"/>
      <c r="P62" s="433"/>
      <c r="Q62" s="433">
        <v>2</v>
      </c>
      <c r="R62" s="433"/>
      <c r="S62" s="434">
        <v>4</v>
      </c>
      <c r="T62" s="433"/>
      <c r="U62" s="435">
        <v>3</v>
      </c>
      <c r="V62" s="245"/>
      <c r="W62" s="201"/>
      <c r="X62" s="243"/>
    </row>
    <row r="63" spans="1:26" customHeight="1" ht="16.5">
      <c r="A63" s="205"/>
      <c r="B63" s="538" t="s">
        <v>123</v>
      </c>
      <c r="C63" s="539"/>
      <c r="D63" s="539"/>
      <c r="E63" s="539"/>
      <c r="F63" s="539"/>
      <c r="G63" s="539"/>
      <c r="H63" s="539"/>
      <c r="I63" s="539"/>
      <c r="J63" s="539"/>
      <c r="K63" s="539"/>
      <c r="L63" s="205"/>
      <c r="M63" s="205"/>
      <c r="N63" s="205"/>
      <c r="O63" s="205"/>
      <c r="P63" s="433">
        <v>4</v>
      </c>
      <c r="Q63" s="433">
        <v>4</v>
      </c>
      <c r="R63" s="446">
        <v>2</v>
      </c>
      <c r="S63" s="445">
        <v>8</v>
      </c>
      <c r="T63" s="433">
        <v>4</v>
      </c>
      <c r="U63" s="435">
        <v>6</v>
      </c>
      <c r="V63" s="245"/>
      <c r="W63" s="201"/>
      <c r="X63" s="246"/>
    </row>
    <row r="64" spans="1:26" customHeight="1" ht="16.5">
      <c r="A64" s="205"/>
      <c r="B64" s="509" t="s">
        <v>124</v>
      </c>
      <c r="C64" s="510"/>
      <c r="D64" s="510"/>
      <c r="E64" s="510"/>
      <c r="F64" s="510"/>
      <c r="G64" s="510"/>
      <c r="H64" s="510"/>
      <c r="I64" s="510"/>
      <c r="J64" s="510"/>
      <c r="K64" s="511"/>
      <c r="L64" s="205"/>
      <c r="M64" s="205"/>
      <c r="N64" s="205"/>
      <c r="O64" s="205"/>
      <c r="P64" s="338"/>
      <c r="Q64" s="338"/>
      <c r="R64" s="367"/>
      <c r="S64" s="370"/>
      <c r="T64" s="404"/>
      <c r="U64" s="405"/>
      <c r="V64" s="245"/>
      <c r="W64" s="201"/>
      <c r="X64" s="243"/>
    </row>
    <row r="65" spans="1:26" customHeight="1" ht="19.5">
      <c r="A65" s="247"/>
      <c r="B65" s="441" t="s">
        <v>4</v>
      </c>
      <c r="C65" s="248"/>
      <c r="D65" s="248"/>
      <c r="E65" s="248"/>
      <c r="F65" s="248"/>
      <c r="G65" s="248"/>
      <c r="H65" s="248"/>
      <c r="I65" s="249"/>
      <c r="J65" s="250"/>
      <c r="K65" s="251"/>
      <c r="L65" s="252">
        <v>4428</v>
      </c>
      <c r="M65" s="251"/>
      <c r="N65" s="250"/>
      <c r="O65" s="250"/>
      <c r="P65" s="344"/>
      <c r="Q65" s="344"/>
      <c r="R65" s="373"/>
      <c r="S65" s="373"/>
      <c r="T65" s="408"/>
      <c r="U65" s="409"/>
      <c r="V65" s="250"/>
      <c r="W65" s="253">
        <f>SUM(W54+W55+W56+W58+W59)</f>
        <v>684</v>
      </c>
      <c r="X65" s="254"/>
    </row>
    <row r="66" spans="1:26" customHeight="1" ht="3.75" hidden="true">
      <c r="A66" s="247"/>
      <c r="B66" s="442"/>
      <c r="C66" s="250"/>
      <c r="D66" s="250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344"/>
      <c r="Q66" s="344"/>
      <c r="R66" s="373"/>
      <c r="S66" s="373"/>
      <c r="T66" s="408"/>
      <c r="U66" s="409"/>
      <c r="V66" s="250"/>
      <c r="W66" s="255"/>
      <c r="X66" s="255"/>
    </row>
    <row r="67" spans="1:26" customHeight="1" ht="3.75" hidden="true">
      <c r="A67" s="247"/>
      <c r="B67" s="442"/>
      <c r="C67" s="250"/>
      <c r="D67" s="250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344"/>
      <c r="Q67" s="344"/>
      <c r="R67" s="373"/>
      <c r="S67" s="373"/>
      <c r="T67" s="408"/>
      <c r="U67" s="409"/>
      <c r="V67" s="250"/>
      <c r="W67" s="256"/>
      <c r="X67" s="256"/>
    </row>
    <row r="68" spans="1:26" customHeight="1" ht="24">
      <c r="A68" s="24"/>
      <c r="B68" s="516" t="s">
        <v>125</v>
      </c>
      <c r="C68" s="517"/>
      <c r="D68" s="517"/>
      <c r="E68" s="517"/>
      <c r="F68" s="517"/>
      <c r="G68" s="517"/>
      <c r="H68" s="517"/>
      <c r="I68" s="517"/>
      <c r="J68" s="517"/>
      <c r="K68" s="517"/>
      <c r="L68" s="517"/>
      <c r="M68" s="518"/>
      <c r="N68" s="512"/>
      <c r="O68" s="513"/>
      <c r="P68" s="345"/>
      <c r="Q68" s="345"/>
      <c r="R68" s="374"/>
      <c r="S68" s="375"/>
      <c r="T68" s="410"/>
      <c r="U68" s="411"/>
      <c r="V68" s="257"/>
      <c r="W68" s="256"/>
      <c r="X68" s="256"/>
    </row>
    <row r="69" spans="1:26" customHeight="1" ht="3.75">
      <c r="A69" s="250"/>
      <c r="B69" s="442"/>
      <c r="C69" s="250"/>
      <c r="D69" s="250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344"/>
      <c r="Q69" s="344"/>
      <c r="R69" s="373"/>
      <c r="S69" s="373"/>
      <c r="T69" s="408"/>
      <c r="U69" s="409"/>
      <c r="V69" s="250"/>
      <c r="W69" s="250"/>
      <c r="X69" s="250"/>
    </row>
    <row r="70" spans="1:26" customHeight="1" ht="13.5" hidden="true">
      <c r="A70" s="453"/>
      <c r="B70" s="454" t="s">
        <v>126</v>
      </c>
      <c r="C70" s="454"/>
      <c r="D70" s="454"/>
      <c r="E70" s="454"/>
      <c r="F70" s="454"/>
      <c r="G70" s="454"/>
      <c r="H70" s="454"/>
      <c r="I70" s="454"/>
      <c r="J70" s="454"/>
      <c r="K70" s="454"/>
      <c r="L70" s="454"/>
      <c r="M70" s="454"/>
      <c r="N70" s="454"/>
      <c r="O70" s="454"/>
      <c r="P70" s="346"/>
      <c r="Q70" s="346"/>
      <c r="R70" s="376"/>
      <c r="S70" s="376"/>
      <c r="T70" s="412"/>
      <c r="U70" s="506"/>
      <c r="V70" s="506"/>
      <c r="W70" s="505"/>
      <c r="X70" s="453"/>
    </row>
    <row r="71" spans="1:26" customHeight="1" ht="13.5" hidden="true">
      <c r="A71" s="453"/>
      <c r="B71" s="454" t="s">
        <v>127</v>
      </c>
      <c r="C71" s="454"/>
      <c r="D71" s="454"/>
      <c r="E71" s="454"/>
      <c r="F71" s="454"/>
      <c r="G71" s="454"/>
      <c r="H71" s="454"/>
      <c r="I71" s="454"/>
      <c r="J71" s="454"/>
      <c r="K71" s="454"/>
      <c r="L71" s="454"/>
      <c r="M71" s="454"/>
      <c r="N71" s="454"/>
      <c r="O71" s="454"/>
      <c r="P71" s="346"/>
      <c r="Q71" s="346"/>
      <c r="R71" s="376"/>
      <c r="S71" s="376"/>
      <c r="T71" s="412"/>
      <c r="U71" s="506"/>
      <c r="V71" s="506"/>
      <c r="W71" s="453"/>
      <c r="X71" s="453"/>
    </row>
    <row r="72" spans="1:26" customHeight="1" ht="13.5">
      <c r="A72" s="259"/>
      <c r="B72" s="443"/>
      <c r="C72" s="259"/>
      <c r="D72" s="259"/>
      <c r="E72" s="260"/>
      <c r="F72" s="259"/>
      <c r="G72" s="261"/>
      <c r="H72" s="259"/>
      <c r="I72" s="259"/>
      <c r="J72" s="259"/>
      <c r="K72" s="259"/>
      <c r="L72" s="259"/>
      <c r="M72" s="259"/>
      <c r="O72" s="259"/>
      <c r="P72" s="347"/>
      <c r="Q72" s="347"/>
      <c r="R72" s="377"/>
      <c r="S72" s="377"/>
      <c r="T72" s="413"/>
      <c r="U72" s="414"/>
      <c r="V72" s="259"/>
      <c r="W72" s="259"/>
      <c r="X72" s="259"/>
    </row>
    <row r="73" spans="1:26" customHeight="1" ht="13.5">
      <c r="A73" s="259"/>
      <c r="B73" s="443"/>
      <c r="C73" s="259"/>
      <c r="D73" s="259"/>
      <c r="E73" s="259"/>
      <c r="F73" s="259"/>
      <c r="G73" s="259"/>
      <c r="H73" s="259"/>
      <c r="I73" s="259"/>
      <c r="J73" s="259"/>
      <c r="K73" s="259"/>
      <c r="L73" s="259"/>
      <c r="M73" s="259"/>
      <c r="O73" s="259"/>
      <c r="P73" s="347"/>
      <c r="Q73" s="347"/>
      <c r="R73" s="377"/>
      <c r="S73" s="377"/>
      <c r="T73" s="413"/>
      <c r="U73" s="414"/>
      <c r="V73" s="259"/>
      <c r="W73" s="259"/>
      <c r="X73" s="259"/>
    </row>
    <row r="74" spans="1:26" customHeight="1" ht="13.5">
      <c r="A74" s="461" t="s">
        <v>128</v>
      </c>
      <c r="B74" s="462"/>
      <c r="T74" s="415"/>
    </row>
    <row r="75" spans="1:26" customHeight="1" ht="13.5">
      <c r="T75" s="415"/>
    </row>
    <row r="76" spans="1:26" customHeight="1" ht="13.5">
      <c r="T76" s="415"/>
    </row>
    <row r="77" spans="1:26" customHeight="1" ht="13.5">
      <c r="T77" s="415"/>
    </row>
    <row r="78" spans="1:26" customHeight="1" ht="13.5">
      <c r="T78" s="415"/>
    </row>
    <row r="79" spans="1:26" customHeight="1" ht="13.5">
      <c r="T79" s="41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P5:V5"/>
    <mergeCell ref="B63:K63"/>
    <mergeCell ref="B58:K58"/>
    <mergeCell ref="B60:K60"/>
    <mergeCell ref="N51:O51"/>
    <mergeCell ref="B54:K54"/>
    <mergeCell ref="B55:K55"/>
    <mergeCell ref="D7:D10"/>
    <mergeCell ref="A1:X4"/>
    <mergeCell ref="Q9:Q10"/>
    <mergeCell ref="P6:Q6"/>
    <mergeCell ref="U7:V7"/>
    <mergeCell ref="T6:V6"/>
    <mergeCell ref="W5:X8"/>
    <mergeCell ref="R9:R10"/>
    <mergeCell ref="I5:O6"/>
    <mergeCell ref="F7:F10"/>
    <mergeCell ref="C7:C10"/>
    <mergeCell ref="W70:X71"/>
    <mergeCell ref="N61:O61"/>
    <mergeCell ref="U70:V70"/>
    <mergeCell ref="N55:O55"/>
    <mergeCell ref="B64:K64"/>
    <mergeCell ref="N68:O68"/>
    <mergeCell ref="B62:K62"/>
    <mergeCell ref="U71:V71"/>
    <mergeCell ref="B68:M68"/>
    <mergeCell ref="N46:O46"/>
    <mergeCell ref="N54:O54"/>
    <mergeCell ref="N59:O59"/>
    <mergeCell ref="N60:O60"/>
    <mergeCell ref="W9:W10"/>
    <mergeCell ref="X9:X10"/>
    <mergeCell ref="N50:O50"/>
    <mergeCell ref="B12:O12"/>
    <mergeCell ref="N45:O45"/>
    <mergeCell ref="H7:H10"/>
    <mergeCell ref="O9:O10"/>
    <mergeCell ref="R6:S6"/>
    <mergeCell ref="U9:U10"/>
    <mergeCell ref="T9:T10"/>
    <mergeCell ref="S9:S10"/>
    <mergeCell ref="L7:O7"/>
    <mergeCell ref="U8:V8"/>
    <mergeCell ref="V9:V10"/>
    <mergeCell ref="L8:L10"/>
    <mergeCell ref="M8:O8"/>
    <mergeCell ref="A74:B74"/>
    <mergeCell ref="E7:E10"/>
    <mergeCell ref="I7:I10"/>
    <mergeCell ref="B61:K61"/>
    <mergeCell ref="B59:K59"/>
    <mergeCell ref="G7:G10"/>
    <mergeCell ref="A70:A71"/>
    <mergeCell ref="B71:O71"/>
    <mergeCell ref="B70:O70"/>
    <mergeCell ref="A5:A10"/>
    <mergeCell ref="K7:K10"/>
    <mergeCell ref="P9:P10"/>
    <mergeCell ref="B5:B10"/>
    <mergeCell ref="C5:H6"/>
    <mergeCell ref="M9:M10"/>
    <mergeCell ref="N9:N10"/>
  </mergeCells>
  <printOptions gridLines="false" gridLinesSet="true"/>
  <pageMargins left="0.039370078740157" right="0.039370078740157" top="0" bottom="0" header="0.31496062992126" footer="0.31496062992126"/>
  <pageSetup paperSize="9" orientation="landscape" scale="68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7"/>
  <sheetViews>
    <sheetView tabSelected="0" workbookViewId="0" showGridLines="true" showRowColHeaders="1">
      <selection activeCell="K43" sqref="K43"/>
    </sheetView>
  </sheetViews>
  <sheetFormatPr customHeight="true" defaultRowHeight="10.5" outlineLevelRow="0" outlineLevelCol="0"/>
  <sheetData>
    <row r="4" spans="1:18" customHeight="1" ht="10.5">
      <c r="J4" s="1"/>
      <c r="K4" s="1"/>
      <c r="L4" s="1"/>
      <c r="M4" s="1"/>
      <c r="N4" s="1"/>
      <c r="O4" s="1"/>
      <c r="P4" s="1"/>
      <c r="Q4" s="1"/>
      <c r="R4" s="1"/>
    </row>
    <row r="5" spans="1:18" customHeight="1" ht="10.5">
      <c r="J5" s="1"/>
      <c r="K5" s="1"/>
      <c r="L5" s="1"/>
      <c r="M5" s="1"/>
      <c r="N5" s="1"/>
      <c r="O5" s="1"/>
      <c r="P5" s="1"/>
      <c r="Q5" s="1"/>
      <c r="R5" s="1"/>
    </row>
    <row r="6" spans="1:18" customHeight="1" ht="10.5">
      <c r="J6" s="1"/>
      <c r="K6" s="1"/>
      <c r="L6" s="1"/>
      <c r="M6" s="1"/>
      <c r="N6" s="1"/>
      <c r="O6" s="1"/>
      <c r="P6" s="1"/>
      <c r="Q6" s="1"/>
      <c r="R6" s="1"/>
    </row>
    <row r="7" spans="1:18" customHeight="1" ht="10.5">
      <c r="J7" s="1"/>
      <c r="K7" s="1"/>
      <c r="L7" s="1"/>
      <c r="M7" s="1"/>
      <c r="N7" s="1"/>
      <c r="O7" s="1"/>
      <c r="P7" s="1"/>
      <c r="Q7" s="1"/>
      <c r="R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5" right="0.75" top="1" bottom="1" header="0.5" footer="0.5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План</vt:lpstr>
      <vt:lpstr>Start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Noutbook</dc:creator>
  <cp:lastModifiedBy>ЗУР</cp:lastModifiedBy>
  <dcterms:created xsi:type="dcterms:W3CDTF">2011-05-05T07:03:53+03:00</dcterms:created>
  <dcterms:modified xsi:type="dcterms:W3CDTF">2020-09-28T11:11:34+03:00</dcterms:modified>
  <dc:title>Untitled Spreadsheet</dc:title>
  <dc:description/>
  <dc:subject/>
  <cp:keywords/>
  <cp:category/>
</cp:coreProperties>
</file>