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УР\YandexDisk\УПД по ФГОС нового поколения 2011\Общеобразовательная\Учебные планы\Уч. планы ФЗ 273\Конструктора\"/>
    </mc:Choice>
  </mc:AlternateContent>
  <bookViews>
    <workbookView xWindow="0" yWindow="450" windowWidth="9690" windowHeight="6030" tabRatio="731" activeTab="4"/>
  </bookViews>
  <sheets>
    <sheet name="УЧ ПЛ т л" sheetId="22" r:id="rId1"/>
    <sheet name="Свод дан" sheetId="11" r:id="rId2"/>
    <sheet name="Кабинеты" sheetId="17" r:id="rId3"/>
    <sheet name="дисциплины" sheetId="23" r:id="rId4"/>
    <sheet name="УП 2016" sheetId="24" r:id="rId5"/>
  </sheets>
  <externalReferences>
    <externalReference r:id="rId6"/>
  </externalReferences>
  <definedNames>
    <definedName name="_xlnm.Print_Area" localSheetId="3">дисциплины!$A$1:$C$95</definedName>
  </definedNames>
  <calcPr calcId="152511"/>
</workbook>
</file>

<file path=xl/calcChain.xml><?xml version="1.0" encoding="utf-8"?>
<calcChain xmlns="http://schemas.openxmlformats.org/spreadsheetml/2006/main">
  <c r="N23" i="24" l="1"/>
  <c r="O23" i="24"/>
  <c r="O13" i="24" s="1"/>
  <c r="P23" i="24"/>
  <c r="Q23" i="24"/>
  <c r="Q13" i="24" s="1"/>
  <c r="R23" i="24"/>
  <c r="S23" i="24"/>
  <c r="S13" i="24" s="1"/>
  <c r="T23" i="24"/>
  <c r="U23" i="24"/>
  <c r="U13" i="24" s="1"/>
  <c r="V23" i="24"/>
  <c r="W23" i="24"/>
  <c r="W13" i="24" s="1"/>
  <c r="X23" i="24"/>
  <c r="K23" i="24"/>
  <c r="L23" i="24"/>
  <c r="N13" i="24"/>
  <c r="P13" i="24"/>
  <c r="R13" i="24"/>
  <c r="T13" i="24"/>
  <c r="V13" i="24"/>
  <c r="X13" i="24"/>
  <c r="Y13" i="24"/>
  <c r="K13" i="24"/>
  <c r="L13" i="24"/>
  <c r="M23" i="24"/>
  <c r="M13" i="24"/>
  <c r="M14" i="24"/>
  <c r="N14" i="24"/>
  <c r="O14" i="24"/>
  <c r="P14" i="24"/>
  <c r="Q14" i="24"/>
  <c r="R14" i="24"/>
  <c r="S14" i="24"/>
  <c r="T14" i="24"/>
  <c r="U14" i="24"/>
  <c r="V14" i="24"/>
  <c r="W14" i="24"/>
  <c r="L14" i="24"/>
  <c r="X22" i="24"/>
  <c r="K22" i="24"/>
  <c r="X18" i="24"/>
  <c r="K16" i="24"/>
  <c r="Y79" i="24"/>
  <c r="Y52" i="24" s="1"/>
  <c r="O79" i="24"/>
  <c r="P79" i="24"/>
  <c r="Q79" i="24"/>
  <c r="R79" i="24"/>
  <c r="S79" i="24"/>
  <c r="T79" i="24"/>
  <c r="U79" i="24"/>
  <c r="V79" i="24"/>
  <c r="W79" i="24"/>
  <c r="N79" i="24"/>
  <c r="L79" i="24"/>
  <c r="M79" i="24"/>
  <c r="L73" i="24"/>
  <c r="L67" i="24"/>
  <c r="L60" i="24"/>
  <c r="L53" i="24"/>
  <c r="M73" i="24"/>
  <c r="N73" i="24"/>
  <c r="O73" i="24"/>
  <c r="P73" i="24"/>
  <c r="Q73" i="24"/>
  <c r="R73" i="24"/>
  <c r="S73" i="24"/>
  <c r="T73" i="24"/>
  <c r="U73" i="24"/>
  <c r="V73" i="24"/>
  <c r="W73" i="24"/>
  <c r="X73" i="24" s="1"/>
  <c r="Y73" i="24"/>
  <c r="K56" i="24"/>
  <c r="K57" i="24"/>
  <c r="K61" i="24"/>
  <c r="K62" i="24"/>
  <c r="K63" i="24"/>
  <c r="K64" i="24"/>
  <c r="K68" i="24"/>
  <c r="K69" i="24"/>
  <c r="K70" i="24"/>
  <c r="K74" i="24"/>
  <c r="K75" i="24"/>
  <c r="K76" i="24"/>
  <c r="K80" i="24"/>
  <c r="K81" i="24"/>
  <c r="K82" i="24"/>
  <c r="K83" i="24"/>
  <c r="K84" i="24"/>
  <c r="K45" i="24"/>
  <c r="K46" i="24"/>
  <c r="K47" i="24"/>
  <c r="K48" i="24"/>
  <c r="K49" i="24"/>
  <c r="K50" i="24"/>
  <c r="K51" i="24"/>
  <c r="K54" i="24"/>
  <c r="K55" i="24"/>
  <c r="K44" i="24"/>
  <c r="K40" i="24"/>
  <c r="K41" i="24"/>
  <c r="K39" i="24"/>
  <c r="K35" i="24"/>
  <c r="K36" i="24"/>
  <c r="K37" i="24"/>
  <c r="K34" i="24"/>
  <c r="K19" i="24"/>
  <c r="K20" i="24"/>
  <c r="K21" i="24"/>
  <c r="K24" i="24"/>
  <c r="K25" i="24"/>
  <c r="K26" i="24"/>
  <c r="K27" i="24"/>
  <c r="K28" i="24"/>
  <c r="K17" i="24"/>
  <c r="K14" i="24" s="1"/>
  <c r="W93" i="24"/>
  <c r="V93" i="24"/>
  <c r="U93" i="24"/>
  <c r="T93" i="24"/>
  <c r="S93" i="24"/>
  <c r="R93" i="24"/>
  <c r="Q93" i="24"/>
  <c r="P93" i="24"/>
  <c r="B93" i="24"/>
  <c r="X92" i="24"/>
  <c r="B92" i="24"/>
  <c r="X91" i="24"/>
  <c r="B91" i="24"/>
  <c r="W90" i="24"/>
  <c r="V90" i="24"/>
  <c r="U90" i="24"/>
  <c r="T90" i="24"/>
  <c r="S90" i="24"/>
  <c r="R90" i="24"/>
  <c r="Q90" i="24"/>
  <c r="P90" i="24"/>
  <c r="B90" i="24"/>
  <c r="B89" i="24"/>
  <c r="B88" i="24"/>
  <c r="X87" i="24"/>
  <c r="X84" i="24"/>
  <c r="X83" i="24"/>
  <c r="X82" i="24"/>
  <c r="X81" i="24"/>
  <c r="X80" i="24"/>
  <c r="X76" i="24"/>
  <c r="X75" i="24"/>
  <c r="X74" i="24"/>
  <c r="X70" i="24"/>
  <c r="X69" i="24"/>
  <c r="X68" i="24"/>
  <c r="Y67" i="24"/>
  <c r="W67" i="24"/>
  <c r="V67" i="24"/>
  <c r="U67" i="24"/>
  <c r="T67" i="24"/>
  <c r="S67" i="24"/>
  <c r="R67" i="24"/>
  <c r="Q67" i="24"/>
  <c r="P67" i="24"/>
  <c r="O67" i="24"/>
  <c r="N67" i="24"/>
  <c r="M67" i="24"/>
  <c r="X64" i="24"/>
  <c r="X63" i="24"/>
  <c r="X62" i="24"/>
  <c r="X61" i="24"/>
  <c r="Y60" i="24"/>
  <c r="W60" i="24"/>
  <c r="V60" i="24"/>
  <c r="U60" i="24"/>
  <c r="T60" i="24"/>
  <c r="S60" i="24"/>
  <c r="R60" i="24"/>
  <c r="Q60" i="24"/>
  <c r="P60" i="24"/>
  <c r="O60" i="24"/>
  <c r="N60" i="24"/>
  <c r="M60" i="24"/>
  <c r="X57" i="24"/>
  <c r="X56" i="24"/>
  <c r="X55" i="24"/>
  <c r="X54" i="24"/>
  <c r="Y53" i="24"/>
  <c r="W53" i="24"/>
  <c r="W52" i="24" s="1"/>
  <c r="V53" i="24"/>
  <c r="U53" i="24"/>
  <c r="U52" i="24" s="1"/>
  <c r="T53" i="24"/>
  <c r="S53" i="24"/>
  <c r="S52" i="24" s="1"/>
  <c r="R53" i="24"/>
  <c r="Q53" i="24"/>
  <c r="Q52" i="24" s="1"/>
  <c r="P53" i="24"/>
  <c r="O53" i="24"/>
  <c r="N53" i="24"/>
  <c r="M53" i="24"/>
  <c r="X51" i="24"/>
  <c r="X50" i="24"/>
  <c r="X49" i="24"/>
  <c r="X48" i="24"/>
  <c r="X47" i="24"/>
  <c r="X46" i="24"/>
  <c r="X45" i="24"/>
  <c r="X44" i="24"/>
  <c r="Y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X41" i="24"/>
  <c r="X40" i="24"/>
  <c r="X39" i="24"/>
  <c r="Y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X37" i="24"/>
  <c r="X36" i="24"/>
  <c r="X35" i="24"/>
  <c r="X34" i="24"/>
  <c r="Y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X30" i="24"/>
  <c r="X29" i="24"/>
  <c r="X28" i="24"/>
  <c r="X27" i="24"/>
  <c r="X26" i="24"/>
  <c r="X25" i="24"/>
  <c r="X24" i="24"/>
  <c r="X21" i="24"/>
  <c r="X20" i="24"/>
  <c r="X19" i="24"/>
  <c r="X17" i="24"/>
  <c r="X16" i="24"/>
  <c r="X15" i="24"/>
  <c r="X14" i="24" s="1"/>
  <c r="Z13" i="24" l="1"/>
  <c r="X60" i="24"/>
  <c r="X79" i="24"/>
  <c r="K73" i="24"/>
  <c r="Q42" i="24"/>
  <c r="K79" i="24"/>
  <c r="K67" i="24"/>
  <c r="K60" i="24"/>
  <c r="K53" i="24"/>
  <c r="X67" i="24"/>
  <c r="W88" i="24"/>
  <c r="O52" i="24"/>
  <c r="O42" i="24" s="1"/>
  <c r="O86" i="24" s="1"/>
  <c r="Q86" i="24"/>
  <c r="X38" i="24"/>
  <c r="Y42" i="24"/>
  <c r="Q88" i="24"/>
  <c r="S88" i="24"/>
  <c r="U88" i="24"/>
  <c r="P88" i="24"/>
  <c r="R88" i="24"/>
  <c r="T88" i="24"/>
  <c r="V88" i="24"/>
  <c r="U42" i="24"/>
  <c r="U10" i="24" s="1"/>
  <c r="X33" i="24"/>
  <c r="M52" i="24"/>
  <c r="M42" i="24" s="1"/>
  <c r="M12" i="24" s="1"/>
  <c r="K33" i="24"/>
  <c r="K38" i="24"/>
  <c r="S42" i="24"/>
  <c r="W42" i="24"/>
  <c r="X53" i="24"/>
  <c r="R52" i="24"/>
  <c r="R42" i="24" s="1"/>
  <c r="T52" i="24"/>
  <c r="T42" i="24" s="1"/>
  <c r="V52" i="24"/>
  <c r="V42" i="24" s="1"/>
  <c r="X90" i="24"/>
  <c r="X93" i="24"/>
  <c r="K43" i="24"/>
  <c r="L52" i="24"/>
  <c r="L42" i="24" s="1"/>
  <c r="N52" i="24"/>
  <c r="N42" i="24" s="1"/>
  <c r="N86" i="24" s="1"/>
  <c r="X43" i="24"/>
  <c r="Q10" i="24"/>
  <c r="P52" i="24"/>
  <c r="U86" i="24" l="1"/>
  <c r="L12" i="24"/>
  <c r="Y88" i="24"/>
  <c r="S10" i="24"/>
  <c r="L86" i="24"/>
  <c r="X88" i="24"/>
  <c r="M86" i="24"/>
  <c r="S86" i="24"/>
  <c r="W86" i="24"/>
  <c r="V86" i="24"/>
  <c r="V10" i="24"/>
  <c r="R86" i="24"/>
  <c r="R10" i="24"/>
  <c r="T86" i="24"/>
  <c r="T10" i="24"/>
  <c r="X52" i="24"/>
  <c r="W10" i="24"/>
  <c r="K52" i="24"/>
  <c r="K42" i="24" s="1"/>
  <c r="K12" i="24" s="1"/>
  <c r="P42" i="24"/>
  <c r="X42" i="24" s="1"/>
  <c r="K86" i="24" l="1"/>
  <c r="P10" i="24"/>
  <c r="X10" i="24"/>
  <c r="P86" i="24"/>
  <c r="X86" i="24" s="1"/>
</calcChain>
</file>

<file path=xl/sharedStrings.xml><?xml version="1.0" encoding="utf-8"?>
<sst xmlns="http://schemas.openxmlformats.org/spreadsheetml/2006/main" count="433" uniqueCount="271">
  <si>
    <t>Курсы</t>
  </si>
  <si>
    <t>УТВЕРЖДАЮ</t>
  </si>
  <si>
    <t>Каникулы</t>
  </si>
  <si>
    <t>Индекс</t>
  </si>
  <si>
    <t>Наименование дисциплины</t>
  </si>
  <si>
    <t>Всего</t>
  </si>
  <si>
    <t>1 курс</t>
  </si>
  <si>
    <t>Максимальная</t>
  </si>
  <si>
    <t>Обязательная аудиторная</t>
  </si>
  <si>
    <t>Всего занятий</t>
  </si>
  <si>
    <t>Учебная нагрузка обучающихся (час.)</t>
  </si>
  <si>
    <t>в т.ч.</t>
  </si>
  <si>
    <t>II курс</t>
  </si>
  <si>
    <t>III курс</t>
  </si>
  <si>
    <t>IV курс</t>
  </si>
  <si>
    <t>Распределение обязательной нагрузки по курсам и семестрам            (час.  в семестр)</t>
  </si>
  <si>
    <t>Э</t>
  </si>
  <si>
    <t>ЕН.00</t>
  </si>
  <si>
    <t>П.00</t>
  </si>
  <si>
    <t>ОП.00</t>
  </si>
  <si>
    <t>ПМ.01</t>
  </si>
  <si>
    <t>ПМ.02</t>
  </si>
  <si>
    <t>ПМ.03</t>
  </si>
  <si>
    <t>ПМ.05</t>
  </si>
  <si>
    <t>262019 Конструирование, моделирование и технология швейных изделий</t>
  </si>
  <si>
    <t>ПМ.00</t>
  </si>
  <si>
    <t>ПМ.04</t>
  </si>
  <si>
    <t>ОГСЭ.ОО</t>
  </si>
  <si>
    <t>Общий гуманитарный и социально-экономический цикл</t>
  </si>
  <si>
    <t>Формы промежуточной аттестации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</si>
  <si>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</si>
  <si>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</si>
  <si>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</si>
  <si>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</si>
  <si>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</si>
  <si>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</si>
  <si>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</si>
  <si>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</si>
  <si>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Математический и общий естественно-научный цикл</t>
  </si>
  <si>
    <t>ЕН.01</t>
  </si>
  <si>
    <t>Математика</t>
  </si>
  <si>
    <t>ЕН.02</t>
  </si>
  <si>
    <t>Экологические основы природопользования</t>
  </si>
  <si>
    <t>ЕН.03</t>
  </si>
  <si>
    <t>Информационные технологии в профессиональной деятельности</t>
  </si>
  <si>
    <t>Профессиональный цикл</t>
  </si>
  <si>
    <t>Общепрофессиональные дисциплины</t>
  </si>
  <si>
    <t>Инженерная графика</t>
  </si>
  <si>
    <t>ДЗ</t>
  </si>
  <si>
    <t>Метрология, стандартизация и подтверждение качества</t>
  </si>
  <si>
    <t>Материаловедение</t>
  </si>
  <si>
    <t>Спецрисунок и художественная графика</t>
  </si>
  <si>
    <t>История стилей в костюме</t>
  </si>
  <si>
    <t>Правовое обеспечение профессиональной деятельности</t>
  </si>
  <si>
    <t>Безопасность жизнедеятельности</t>
  </si>
  <si>
    <t>Цветоведение</t>
  </si>
  <si>
    <t>Самостоятельная     работа</t>
  </si>
  <si>
    <t>Профессиональные модули</t>
  </si>
  <si>
    <t>Моделирование швейных изделий</t>
  </si>
  <si>
    <t>МДК.01.01</t>
  </si>
  <si>
    <t>Основы художественного оформления швейного изделия:</t>
  </si>
  <si>
    <t>Основы спецграфики и проектного рисунка</t>
  </si>
  <si>
    <t>Художественное проектирование костюма</t>
  </si>
  <si>
    <t>Принципы конфекционирования</t>
  </si>
  <si>
    <t>Оценка соответствия швейного изделия</t>
  </si>
  <si>
    <t>УП.01</t>
  </si>
  <si>
    <t>Учебная практика по модулю</t>
  </si>
  <si>
    <t>ПП.01</t>
  </si>
  <si>
    <t>Производственная практика по модулю</t>
  </si>
  <si>
    <t>Конструирование швейных изделий</t>
  </si>
  <si>
    <t>МДК.02.01</t>
  </si>
  <si>
    <t>Теоретические основы конструирования швейн изделий</t>
  </si>
  <si>
    <t>МДК.02.02</t>
  </si>
  <si>
    <t>Конструкторская подготовка производства</t>
  </si>
  <si>
    <t>САПР в одежде</t>
  </si>
  <si>
    <t>УП.02</t>
  </si>
  <si>
    <t>ПП.02</t>
  </si>
  <si>
    <t>Подготовка и организация технологических процессов на швейном производстве</t>
  </si>
  <si>
    <t>МДК.03.01</t>
  </si>
  <si>
    <t>Основы технологии швейных изделий</t>
  </si>
  <si>
    <t>Технологическая подготовка изготовления шв изделий</t>
  </si>
  <si>
    <t>Оборудование швейного производства</t>
  </si>
  <si>
    <t>Технологическая подготовка производства</t>
  </si>
  <si>
    <t>УП.03</t>
  </si>
  <si>
    <t>Организация работы специализированного подраз-     деления швейного производства и управление ею</t>
  </si>
  <si>
    <t>МДК.04.01</t>
  </si>
  <si>
    <t>Экономика отрасли</t>
  </si>
  <si>
    <t>Менеджмент</t>
  </si>
  <si>
    <t>Проектирование спецподразделения шв проиводства</t>
  </si>
  <si>
    <t>Маркетинг в легкой промышленности</t>
  </si>
  <si>
    <t>ПП.04</t>
  </si>
  <si>
    <t>Выполнение работ по одной или нескольким профессиям рабочих, должностям служащих</t>
  </si>
  <si>
    <t>Пошив изделий по индивидуальным заказам</t>
  </si>
  <si>
    <t>Дефектация швейных изделий</t>
  </si>
  <si>
    <t>Ремонт и обновление швейных изделий</t>
  </si>
  <si>
    <t>УП.05</t>
  </si>
  <si>
    <t>ВСЕГО:</t>
  </si>
  <si>
    <t>ГИА</t>
  </si>
  <si>
    <t>4 нед</t>
  </si>
  <si>
    <t>Преддипломная практика</t>
  </si>
  <si>
    <t>6 нед</t>
  </si>
  <si>
    <t>по программе базовой подготовки</t>
  </si>
  <si>
    <t>Квалификация:</t>
  </si>
  <si>
    <t>технолог-конструктор</t>
  </si>
  <si>
    <t>Форма обучения:</t>
  </si>
  <si>
    <t>очная</t>
  </si>
  <si>
    <t>Обучение по  дисциалинам и  междисциплинарным курсам</t>
  </si>
  <si>
    <t>Учебная   практика</t>
  </si>
  <si>
    <t>по профилю специальности</t>
  </si>
  <si>
    <t>Производственная практика</t>
  </si>
  <si>
    <t>Промежуточная  аттестация</t>
  </si>
  <si>
    <t>Государственная  итоговая  аттестация</t>
  </si>
  <si>
    <r>
      <t xml:space="preserve">преддипломная </t>
    </r>
    <r>
      <rPr>
        <i/>
        <sz val="12"/>
        <rFont val="Times New Roman"/>
        <family val="1"/>
        <charset val="204"/>
      </rPr>
      <t>(для СПО)</t>
    </r>
  </si>
  <si>
    <r>
      <t xml:space="preserve">I </t>
    </r>
    <r>
      <rPr>
        <sz val="12"/>
        <rFont val="Times New Roman"/>
        <family val="1"/>
        <charset val="204"/>
      </rPr>
      <t>курс</t>
    </r>
  </si>
  <si>
    <r>
      <t xml:space="preserve">II </t>
    </r>
    <r>
      <rPr>
        <sz val="12"/>
        <rFont val="Times New Roman"/>
        <family val="1"/>
        <charset val="204"/>
      </rPr>
      <t>курс</t>
    </r>
  </si>
  <si>
    <r>
      <t xml:space="preserve">III </t>
    </r>
    <r>
      <rPr>
        <sz val="11"/>
        <rFont val="Times New Roman"/>
        <family val="1"/>
        <charset val="204"/>
      </rPr>
      <t>курс</t>
    </r>
  </si>
  <si>
    <r>
      <t xml:space="preserve">IV </t>
    </r>
    <r>
      <rPr>
        <sz val="12"/>
        <rFont val="Times New Roman"/>
        <family val="1"/>
        <charset val="204"/>
      </rPr>
      <t>курс</t>
    </r>
  </si>
  <si>
    <t>Основы обработки различных видов одежды:</t>
  </si>
  <si>
    <t>Основы управления работами специализированного подразделения швейного производства:</t>
  </si>
  <si>
    <t>ОП.01</t>
  </si>
  <si>
    <t>ОП.03</t>
  </si>
  <si>
    <t>ОП.08</t>
  </si>
  <si>
    <t>ОП.04</t>
  </si>
  <si>
    <t>ОП.02</t>
  </si>
  <si>
    <t>ОП.05</t>
  </si>
  <si>
    <t>ОП.06</t>
  </si>
  <si>
    <t>ОП.07</t>
  </si>
  <si>
    <t>Государственная (итоговая) аттестация</t>
  </si>
  <si>
    <t>ПДП.00</t>
  </si>
  <si>
    <t>Методы конструктивного моделирования шв изделий:</t>
  </si>
  <si>
    <t>№ п/п</t>
  </si>
  <si>
    <t>Информационных систем в профессиональной деятельности</t>
  </si>
  <si>
    <t>Безопасности жизнедеятельности</t>
  </si>
  <si>
    <t>Конструирования изделий и раскроя тканей</t>
  </si>
  <si>
    <t>Макетирования швейных изделий</t>
  </si>
  <si>
    <t>Испытания материалов</t>
  </si>
  <si>
    <t>Художественно-конструкторского проектирования</t>
  </si>
  <si>
    <t>Автоматизированного проектирвоания швейных изделий</t>
  </si>
  <si>
    <t>Швейного производства</t>
  </si>
  <si>
    <t>Спортивный зал</t>
  </si>
  <si>
    <t>Открытый стадион</t>
  </si>
  <si>
    <t>Библиотека, читальный зал с выходом в сеть Интернет</t>
  </si>
  <si>
    <t>Наименование</t>
  </si>
  <si>
    <t>Кабинеты:</t>
  </si>
  <si>
    <t>Лаборатории:</t>
  </si>
  <si>
    <t>Мастерские:</t>
  </si>
  <si>
    <t>Спортивный комплекс:</t>
  </si>
  <si>
    <t>Залы:</t>
  </si>
  <si>
    <t>для подготовки по специальности СПО</t>
  </si>
  <si>
    <t>по специальности среднего профессинального образования</t>
  </si>
  <si>
    <t>Конструктивное моделирование</t>
  </si>
  <si>
    <t>О.00</t>
  </si>
  <si>
    <t>Общеобразовательный цикл</t>
  </si>
  <si>
    <t>Русский язык</t>
  </si>
  <si>
    <t>Литература</t>
  </si>
  <si>
    <t>Обществознание</t>
  </si>
  <si>
    <t>Химия</t>
  </si>
  <si>
    <t>Биология</t>
  </si>
  <si>
    <t>Основы безопасности жизнедеятельности</t>
  </si>
  <si>
    <t>ОДП.11</t>
  </si>
  <si>
    <t>ОДП.10</t>
  </si>
  <si>
    <t>Физика</t>
  </si>
  <si>
    <t>ОДП.12</t>
  </si>
  <si>
    <t>Информатика и ИКТ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</si>
  <si>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</si>
  <si>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</si>
  <si>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</si>
  <si>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</si>
  <si>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</si>
  <si>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</si>
  <si>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</si>
  <si>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ОДБ.09</t>
  </si>
  <si>
    <t>на базе основного общего образования</t>
  </si>
  <si>
    <t>Основы управления качеством</t>
  </si>
  <si>
    <t>основной профессиональной образовательной программы среднего профессионального образования</t>
  </si>
  <si>
    <t>Профиль получаемого профессионального</t>
  </si>
  <si>
    <t>образования</t>
  </si>
  <si>
    <t>технический</t>
  </si>
  <si>
    <t>Компьютерной графики</t>
  </si>
  <si>
    <t>лаб. и практ. Занятий</t>
  </si>
  <si>
    <t>курсовых работ (проектов)</t>
  </si>
  <si>
    <t>–</t>
  </si>
  <si>
    <t>Нормативный срок освоения ОПОП</t>
  </si>
  <si>
    <t>3 года и 10 месяцев</t>
  </si>
  <si>
    <t>2. Сводные данные по бюджету времени (в неделях), по очной форме обучения</t>
  </si>
  <si>
    <t>3. П л а н   у ч е б н о г о   п р о ц е с с а</t>
  </si>
  <si>
    <t>4. Перечень кабинетов, лабораторий, мастерских и др.</t>
  </si>
  <si>
    <t>У Ч Е Б Н Ы Й      П Л А Н</t>
  </si>
  <si>
    <t>Конструирование, модкелирование и технология швейных изделий 3г.10 м</t>
  </si>
  <si>
    <t>Спецрисунок</t>
  </si>
  <si>
    <t>МДК 05.01</t>
  </si>
  <si>
    <t>МДК 05.02</t>
  </si>
  <si>
    <t>МДК 05.03</t>
  </si>
  <si>
    <t xml:space="preserve"> ДЗ</t>
  </si>
  <si>
    <t>количество час. По ФГОС</t>
  </si>
  <si>
    <t>по программме</t>
  </si>
  <si>
    <t>4 нед.</t>
  </si>
  <si>
    <t>6 нед.</t>
  </si>
  <si>
    <t>ВАРИАТИВНАЯ ЧАСТЬ</t>
  </si>
  <si>
    <t>Директор ОГБПОУ ПЛ № 40 г.Южа</t>
  </si>
  <si>
    <t>Е.В.Белик</t>
  </si>
  <si>
    <t>"__"</t>
  </si>
  <si>
    <t>2014 г.</t>
  </si>
  <si>
    <t>Областного государственного бюджетного профессионального образовательного учреждения</t>
  </si>
  <si>
    <t xml:space="preserve">"ПРОФЕССИОНАЛЬНЫЙ ЛИЦЕЙ № 40 г.ЮЖА" </t>
  </si>
  <si>
    <t xml:space="preserve">Математики </t>
  </si>
  <si>
    <t>Интергированный кабинет материаловедения, истории стилей в костюме</t>
  </si>
  <si>
    <t>метрологии, стандартизации и подтверждения качества, моделирования</t>
  </si>
  <si>
    <t>и художественного оформления одежды, спецрисунка и художествен-</t>
  </si>
  <si>
    <t>ной графики, технологии швейных изделий, конструирования одежды</t>
  </si>
  <si>
    <t>Иностранного языка</t>
  </si>
  <si>
    <t>Основ философии</t>
  </si>
  <si>
    <t>УП.04</t>
  </si>
  <si>
    <t>Внеаудиторная</t>
  </si>
  <si>
    <t>1 сем. 17 нед.  612</t>
  </si>
  <si>
    <t>5 сем. 17  нед.   612</t>
  </si>
  <si>
    <t>7 сем. 17 нед.  612</t>
  </si>
  <si>
    <t>География</t>
  </si>
  <si>
    <t>Экология</t>
  </si>
  <si>
    <t>ОБЩИЕ</t>
  </si>
  <si>
    <t>ПО ВЫБОРУ ИЗ ОБЯЗАТЕЛЬНЫХ ПРЕДМЕТНЫХ ОБЛАСТЕЙ</t>
  </si>
  <si>
    <t>Промежуточная аттестация</t>
  </si>
  <si>
    <t>2 сем. 23 нед. 1 нед. Пром.аттестация       828</t>
  </si>
  <si>
    <t>6 сем. 23 нед. 1 нед. Пром.аттест    828</t>
  </si>
  <si>
    <t>8 сем. 13 нед.  12 нед аттест  468 час.</t>
  </si>
  <si>
    <t xml:space="preserve">Обществознание </t>
  </si>
  <si>
    <t>Факультатив</t>
  </si>
  <si>
    <t>Нравственные основы семейной жизни</t>
  </si>
  <si>
    <t>МДК.01.02</t>
  </si>
  <si>
    <t>Моделирование методом наколки</t>
  </si>
  <si>
    <t xml:space="preserve">Русский язык 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</si>
  <si>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</si>
  <si>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</si>
  <si>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</si>
  <si>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</si>
  <si>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</si>
  <si>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</si>
  <si>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</si>
  <si>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</si>
  <si>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</si>
  <si>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</si>
  <si>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</si>
  <si>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</si>
  <si>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>ОУП.13</t>
  </si>
  <si>
    <t>ОУП.14</t>
  </si>
  <si>
    <t>ОУП.15</t>
  </si>
  <si>
    <t>Общеобразовательные учебные предметы</t>
  </si>
  <si>
    <t>Подготовка выпускной квалификационной работы</t>
  </si>
  <si>
    <t>Защита выпускной квалификационной работы</t>
  </si>
  <si>
    <t>2 нед</t>
  </si>
  <si>
    <t xml:space="preserve">КОНСУЛЬТАЦИИ </t>
  </si>
  <si>
    <t>ИТОГО:                                                                                   5940</t>
  </si>
  <si>
    <t>3 сем. 17  нед.   612</t>
  </si>
  <si>
    <t>4 сем. 21 нед. 3 нед. Пром.аттест    756</t>
  </si>
  <si>
    <t xml:space="preserve">1с </t>
  </si>
  <si>
    <t>2с</t>
  </si>
  <si>
    <t>3с</t>
  </si>
  <si>
    <t>4с</t>
  </si>
  <si>
    <t>5с</t>
  </si>
  <si>
    <t>6с</t>
  </si>
  <si>
    <t>7с</t>
  </si>
  <si>
    <t>8с</t>
  </si>
  <si>
    <t>Общее кол-во единиц пром. аттестации</t>
  </si>
  <si>
    <t>Экзамен квалификационный</t>
  </si>
  <si>
    <r>
      <t xml:space="preserve">Конструирование, моделирование и технология швейных изделий 3г.10 м      </t>
    </r>
    <r>
      <rPr>
        <b/>
        <i/>
        <sz val="10"/>
        <rFont val="Times New Roman"/>
        <family val="1"/>
        <charset val="204"/>
      </rPr>
      <t xml:space="preserve"> Измен. Протокол МО № 1 от 29.08.2016 г.</t>
    </r>
  </si>
  <si>
    <t>К.Р</t>
  </si>
  <si>
    <t>Астрономия</t>
  </si>
  <si>
    <t>х</t>
  </si>
  <si>
    <t>Математика (профильный УП)</t>
  </si>
  <si>
    <t>Информатика и ИКТ(профильный УП)</t>
  </si>
  <si>
    <t>Физика(профильный УП)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</si>
</sst>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Cyr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sz val="11"/>
      <name val="Arial Cyr"/>
      <charset val="204"/>
    </font>
    <font>
      <sz val="11"/>
      <name val="Arial Narrow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1" xfId="0" applyBorder="1"/>
    <xf numFmtId="0" fontId="3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/>
    </xf>
    <xf numFmtId="0" fontId="14" fillId="0" borderId="6" xfId="0" applyFont="1" applyBorder="1"/>
    <xf numFmtId="0" fontId="14" fillId="0" borderId="4" xfId="0" applyFont="1" applyBorder="1"/>
    <xf numFmtId="0" fontId="10" fillId="0" borderId="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4" fillId="0" borderId="11" xfId="0" applyFont="1" applyBorder="1"/>
    <xf numFmtId="0" fontId="17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15" fillId="0" borderId="4" xfId="0" applyFont="1" applyBorder="1"/>
    <xf numFmtId="0" fontId="16" fillId="0" borderId="8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3" xfId="0" applyFont="1" applyBorder="1"/>
    <xf numFmtId="0" fontId="17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/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17" xfId="0" applyFont="1" applyBorder="1"/>
    <xf numFmtId="0" fontId="17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5" fillId="0" borderId="0" xfId="0" applyFont="1" applyBorder="1"/>
    <xf numFmtId="0" fontId="18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24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18" fillId="0" borderId="0" xfId="0" applyFont="1"/>
    <xf numFmtId="0" fontId="22" fillId="0" borderId="0" xfId="0" applyFont="1"/>
    <xf numFmtId="0" fontId="10" fillId="0" borderId="25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3" fillId="0" borderId="0" xfId="0" applyFont="1"/>
    <xf numFmtId="0" fontId="0" fillId="0" borderId="22" xfId="0" applyBorder="1"/>
    <xf numFmtId="0" fontId="0" fillId="0" borderId="18" xfId="0" applyBorder="1"/>
    <xf numFmtId="0" fontId="0" fillId="0" borderId="19" xfId="0" applyBorder="1"/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27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37" xfId="0" applyBorder="1" applyAlignment="1">
      <alignment horizontal="center"/>
    </xf>
    <xf numFmtId="0" fontId="0" fillId="0" borderId="2" xfId="0" applyBorder="1"/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4" fontId="12" fillId="0" borderId="17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5" fillId="0" borderId="4" xfId="0" applyFont="1" applyBorder="1"/>
    <xf numFmtId="0" fontId="22" fillId="0" borderId="18" xfId="0" applyFont="1" applyBorder="1" applyAlignment="1"/>
    <xf numFmtId="0" fontId="23" fillId="0" borderId="0" xfId="0" applyFont="1" applyBorder="1" applyAlignment="1">
      <alignment horizontal="center"/>
    </xf>
    <xf numFmtId="0" fontId="23" fillId="0" borderId="3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/>
    <xf numFmtId="0" fontId="14" fillId="0" borderId="6" xfId="0" applyFont="1" applyBorder="1" applyAlignment="1">
      <alignment horizontal="left" vertical="top"/>
    </xf>
    <xf numFmtId="0" fontId="2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24" fillId="4" borderId="1" xfId="0" applyFont="1" applyFill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6" fillId="0" borderId="0" xfId="0" applyFont="1"/>
    <xf numFmtId="0" fontId="26" fillId="2" borderId="0" xfId="0" applyFont="1" applyFill="1"/>
    <xf numFmtId="0" fontId="31" fillId="4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24" fillId="4" borderId="1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 wrapText="1"/>
    </xf>
    <xf numFmtId="0" fontId="26" fillId="0" borderId="1" xfId="0" applyFont="1" applyBorder="1" applyAlignment="1">
      <alignment horizontal="center" vertical="center" textRotation="90" wrapText="1"/>
    </xf>
    <xf numFmtId="0" fontId="26" fillId="4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/>
    <xf numFmtId="0" fontId="23" fillId="0" borderId="0" xfId="0" applyFont="1" applyFill="1" applyBorder="1" applyAlignment="1">
      <alignment horizontal="center" vertical="center"/>
    </xf>
    <xf numFmtId="0" fontId="32" fillId="0" borderId="0" xfId="0" applyFont="1" applyFill="1" applyBorder="1"/>
    <xf numFmtId="0" fontId="32" fillId="0" borderId="0" xfId="0" applyFont="1" applyFill="1"/>
    <xf numFmtId="0" fontId="33" fillId="5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textRotation="90"/>
    </xf>
    <xf numFmtId="0" fontId="23" fillId="0" borderId="1" xfId="0" applyFont="1" applyFill="1" applyBorder="1" applyAlignment="1">
      <alignment horizontal="justify" vertical="center"/>
    </xf>
    <xf numFmtId="0" fontId="23" fillId="0" borderId="1" xfId="0" applyFont="1" applyFill="1" applyBorder="1" applyAlignment="1">
      <alignment horizontal="justify" vertical="center" wrapText="1"/>
    </xf>
    <xf numFmtId="0" fontId="24" fillId="4" borderId="1" xfId="0" applyFont="1" applyFill="1" applyBorder="1" applyAlignment="1">
      <alignment horizontal="left" vertical="center"/>
    </xf>
    <xf numFmtId="0" fontId="32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vertical="center"/>
    </xf>
    <xf numFmtId="0" fontId="26" fillId="4" borderId="1" xfId="0" applyFont="1" applyFill="1" applyBorder="1" applyAlignment="1">
      <alignment vertical="center" wrapText="1"/>
    </xf>
    <xf numFmtId="49" fontId="26" fillId="4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0" fontId="24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6" fillId="4" borderId="1" xfId="0" applyFont="1" applyFill="1" applyBorder="1" applyAlignment="1">
      <alignment vertical="center" wrapText="1"/>
    </xf>
    <xf numFmtId="0" fontId="37" fillId="0" borderId="1" xfId="0" applyFont="1" applyBorder="1" applyAlignment="1">
      <alignment wrapText="1"/>
    </xf>
    <xf numFmtId="0" fontId="37" fillId="3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wrapText="1"/>
    </xf>
    <xf numFmtId="0" fontId="37" fillId="0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wrapText="1"/>
    </xf>
    <xf numFmtId="0" fontId="37" fillId="4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right" vertical="center" wrapText="1"/>
    </xf>
    <xf numFmtId="0" fontId="39" fillId="5" borderId="1" xfId="0" applyNumberFormat="1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vertical="center"/>
    </xf>
    <xf numFmtId="0" fontId="24" fillId="6" borderId="1" xfId="0" applyFont="1" applyFill="1" applyBorder="1" applyAlignment="1">
      <alignment wrapText="1"/>
    </xf>
    <xf numFmtId="0" fontId="37" fillId="6" borderId="1" xfId="0" applyFont="1" applyFill="1" applyBorder="1" applyAlignment="1">
      <alignment wrapText="1"/>
    </xf>
    <xf numFmtId="0" fontId="24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6" fillId="6" borderId="0" xfId="0" applyFont="1" applyFill="1"/>
    <xf numFmtId="0" fontId="37" fillId="6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wrapText="1"/>
    </xf>
    <xf numFmtId="0" fontId="2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4" fillId="0" borderId="38" xfId="0" applyFont="1" applyFill="1" applyBorder="1" applyAlignment="1">
      <alignment vertical="center"/>
    </xf>
    <xf numFmtId="0" fontId="24" fillId="0" borderId="47" xfId="0" applyFont="1" applyFill="1" applyBorder="1" applyAlignment="1">
      <alignment vertical="center"/>
    </xf>
    <xf numFmtId="0" fontId="24" fillId="0" borderId="42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0" fillId="0" borderId="1" xfId="0" applyFont="1" applyFill="1" applyBorder="1" applyAlignment="1"/>
    <xf numFmtId="0" fontId="35" fillId="0" borderId="1" xfId="0" applyFont="1" applyBorder="1" applyAlignment="1"/>
    <xf numFmtId="0" fontId="9" fillId="0" borderId="1" xfId="0" applyFont="1" applyBorder="1" applyAlignment="1"/>
    <xf numFmtId="0" fontId="0" fillId="0" borderId="1" xfId="0" applyBorder="1" applyAlignment="1"/>
    <xf numFmtId="0" fontId="4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7;&#1059;&#1056;/YandexDisk/&#1059;&#1055;&#1044;%20&#1087;&#1086;%20&#1060;&#1043;&#1054;&#1057;%20&#1085;&#1086;&#1074;&#1086;&#1075;&#1086;%20&#1087;&#1086;&#1082;&#1086;&#1083;&#1077;&#1085;&#1080;&#1103;%202011/&#1054;&#1073;&#1097;&#1077;&#1086;&#1073;&#1088;&#1072;&#1079;&#1086;&#1074;&#1072;&#1090;&#1077;&#1083;&#1100;&#1085;&#1072;&#1103;/&#1059;&#1095;&#1077;&#1073;&#1085;&#1099;&#1077;%20&#1087;&#1083;&#1072;&#1085;&#1099;/&#1059;&#1095;.%20&#1087;&#1083;&#1072;&#1085;&#1099;%20&#1060;&#1047;%20273/&#1058;&#1077;&#1093;&#1085;&#1086;&#1083;&#1086;&#1075;&#1080;&#1103;%20&#1093;&#1083;&#1077;&#1073;&#1072;%202%20&#1082;&#1091;&#1088;&#1089;%20&#1082;&#1086;&#1088;&#1088;&#1077;&#1082;&#1090;&#1080;&#1088;&#1086;&#1074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График"/>
      <sheetName val="План"/>
      <sheetName val="Start"/>
    </sheetNames>
    <sheetDataSet>
      <sheetData sheetId="0" refreshError="1"/>
      <sheetData sheetId="1" refreshError="1"/>
      <sheetData sheetId="2" refreshError="1">
        <row r="96">
          <cell r="B96" t="str">
            <v xml:space="preserve">Учебная и производственная (по профилю специальности) практики </v>
          </cell>
        </row>
        <row r="97">
          <cell r="B97" t="str">
            <v>Учебная практика</v>
          </cell>
        </row>
        <row r="98">
          <cell r="B98" t="str">
            <v xml:space="preserve">    Концентрированная</v>
          </cell>
        </row>
        <row r="99">
          <cell r="B99" t="str">
            <v xml:space="preserve">    Рассредоточенная</v>
          </cell>
        </row>
        <row r="101">
          <cell r="B101" t="str">
            <v>Производственная (по профилю специальности) практика</v>
          </cell>
        </row>
        <row r="102">
          <cell r="B102" t="str">
            <v xml:space="preserve">    Концентрированная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37" workbookViewId="0">
      <selection activeCell="A16" sqref="A16:N16"/>
    </sheetView>
  </sheetViews>
  <sheetFormatPr defaultRowHeight="12.75" x14ac:dyDescent="0.2"/>
  <cols>
    <col min="11" max="11" width="10.7109375" customWidth="1"/>
    <col min="13" max="13" width="10.85546875" customWidth="1"/>
  </cols>
  <sheetData>
    <row r="1" spans="1:14" ht="15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" x14ac:dyDescent="0.25">
      <c r="A2" s="101"/>
      <c r="B2" s="101"/>
      <c r="C2" s="101"/>
      <c r="D2" s="101"/>
      <c r="E2" s="101"/>
      <c r="F2" s="101"/>
      <c r="G2" s="101"/>
      <c r="H2" s="101"/>
      <c r="I2" s="101"/>
      <c r="J2" s="71" t="s">
        <v>1</v>
      </c>
      <c r="K2" s="52"/>
      <c r="L2" s="52"/>
      <c r="M2" s="52"/>
      <c r="N2" s="71"/>
    </row>
    <row r="3" spans="1:14" ht="15" x14ac:dyDescent="0.25">
      <c r="A3" s="101"/>
      <c r="B3" s="101"/>
      <c r="C3" s="101"/>
      <c r="D3" s="101"/>
      <c r="E3" s="101"/>
      <c r="F3" s="101"/>
      <c r="G3" s="101"/>
      <c r="H3" s="101"/>
      <c r="I3" s="101"/>
      <c r="J3" s="52" t="s">
        <v>199</v>
      </c>
    </row>
    <row r="4" spans="1:14" ht="15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2"/>
      <c r="K4" s="71"/>
      <c r="L4" t="s">
        <v>200</v>
      </c>
      <c r="M4" s="71"/>
      <c r="N4" s="52"/>
    </row>
    <row r="5" spans="1:14" ht="15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3" t="s">
        <v>201</v>
      </c>
      <c r="K5" s="102"/>
      <c r="L5" s="104" t="s">
        <v>202</v>
      </c>
      <c r="M5" s="71"/>
      <c r="N5" s="52"/>
    </row>
    <row r="6" spans="1:14" ht="15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4"/>
      <c r="N6" s="71"/>
    </row>
    <row r="7" spans="1:14" ht="15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4"/>
      <c r="N7" s="71"/>
    </row>
    <row r="8" spans="1:14" ht="15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4"/>
      <c r="N8" s="71"/>
    </row>
    <row r="9" spans="1:14" ht="15" x14ac:dyDescent="0.2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4"/>
      <c r="N9" s="71"/>
    </row>
    <row r="10" spans="1:14" ht="18.75" x14ac:dyDescent="0.3">
      <c r="A10" s="207" t="s">
        <v>187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</row>
    <row r="11" spans="1:14" ht="9.75" customHeight="1" x14ac:dyDescent="0.2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4"/>
      <c r="N11" s="71"/>
    </row>
    <row r="12" spans="1:14" ht="18.75" x14ac:dyDescent="0.3">
      <c r="A12" s="208" t="s">
        <v>174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</row>
    <row r="13" spans="1:14" ht="18.75" x14ac:dyDescent="0.3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</row>
    <row r="14" spans="1:14" ht="18.75" x14ac:dyDescent="0.3">
      <c r="A14" s="208" t="s">
        <v>203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</row>
    <row r="15" spans="1:14" ht="21.75" customHeight="1" x14ac:dyDescent="0.3">
      <c r="A15" s="208" t="s">
        <v>204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</row>
    <row r="16" spans="1:14" ht="14.25" customHeight="1" x14ac:dyDescent="0.3">
      <c r="A16" s="208" t="s">
        <v>149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</row>
    <row r="17" spans="1:14" ht="22.5" customHeight="1" x14ac:dyDescent="0.3">
      <c r="A17" s="207" t="s">
        <v>24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</row>
    <row r="18" spans="1:14" ht="10.5" customHeight="1" x14ac:dyDescent="0.3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ht="18.75" x14ac:dyDescent="0.3">
      <c r="A19" s="208" t="s">
        <v>101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</row>
    <row r="20" spans="1:14" ht="15.75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15.75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15.75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5.75" x14ac:dyDescent="0.25">
      <c r="A23" s="56"/>
      <c r="B23" s="56"/>
      <c r="C23" s="56"/>
      <c r="D23" s="56"/>
      <c r="E23" s="56"/>
      <c r="F23" s="56"/>
      <c r="G23" s="56"/>
      <c r="H23" s="56"/>
      <c r="I23" s="56" t="s">
        <v>102</v>
      </c>
      <c r="K23" s="209" t="s">
        <v>103</v>
      </c>
      <c r="L23" s="209"/>
      <c r="M23" s="209"/>
      <c r="N23" s="56"/>
    </row>
    <row r="24" spans="1:14" ht="15.75" x14ac:dyDescent="0.25">
      <c r="A24" s="56"/>
      <c r="B24" s="56"/>
      <c r="C24" s="56"/>
      <c r="D24" s="56"/>
      <c r="E24" s="56"/>
      <c r="F24" s="56"/>
      <c r="G24" s="56"/>
      <c r="H24" s="56"/>
      <c r="I24" s="56" t="s">
        <v>104</v>
      </c>
      <c r="K24" s="210" t="s">
        <v>105</v>
      </c>
      <c r="L24" s="210"/>
      <c r="M24" s="100"/>
      <c r="N24" s="56"/>
    </row>
    <row r="25" spans="1:14" ht="15.75" x14ac:dyDescent="0.25">
      <c r="A25" s="56"/>
      <c r="B25" s="56"/>
      <c r="C25" s="56"/>
      <c r="D25" s="56"/>
      <c r="E25" s="56"/>
      <c r="F25" s="56"/>
      <c r="G25" s="56"/>
      <c r="H25" s="56"/>
      <c r="I25" s="56" t="s">
        <v>182</v>
      </c>
      <c r="J25" s="56"/>
      <c r="K25" s="56"/>
      <c r="M25" s="209" t="s">
        <v>183</v>
      </c>
      <c r="N25" s="209"/>
    </row>
    <row r="26" spans="1:14" ht="15.75" x14ac:dyDescent="0.25">
      <c r="A26" s="56"/>
      <c r="B26" s="56"/>
      <c r="C26" s="56"/>
      <c r="D26" s="56"/>
      <c r="E26" s="56"/>
      <c r="F26" s="56"/>
      <c r="G26" s="56"/>
      <c r="H26" s="56"/>
      <c r="I26" s="56" t="s">
        <v>172</v>
      </c>
      <c r="K26" s="56"/>
      <c r="L26" s="56"/>
      <c r="M26" s="56"/>
      <c r="N26" s="56"/>
    </row>
    <row r="27" spans="1:14" ht="15.75" x14ac:dyDescent="0.25">
      <c r="A27" s="56"/>
      <c r="B27" s="56"/>
      <c r="C27" s="56"/>
      <c r="D27" s="56"/>
      <c r="E27" s="56"/>
      <c r="F27" s="56"/>
      <c r="G27" s="56"/>
      <c r="H27" s="56"/>
      <c r="I27" s="56" t="s">
        <v>175</v>
      </c>
      <c r="J27" s="56"/>
      <c r="K27" s="56"/>
      <c r="L27" s="56"/>
      <c r="M27" s="56"/>
      <c r="N27" s="56"/>
    </row>
    <row r="28" spans="1:14" ht="15.75" x14ac:dyDescent="0.25">
      <c r="A28" s="56"/>
      <c r="B28" s="56"/>
      <c r="C28" s="56"/>
      <c r="D28" s="56"/>
      <c r="E28" s="56"/>
      <c r="F28" s="56"/>
      <c r="G28" s="56"/>
      <c r="H28" s="56"/>
      <c r="I28" s="56" t="s">
        <v>176</v>
      </c>
      <c r="J28" s="56"/>
      <c r="K28" s="209" t="s">
        <v>177</v>
      </c>
      <c r="L28" s="209"/>
      <c r="M28" s="56"/>
      <c r="N28" s="56"/>
    </row>
    <row r="29" spans="1:14" ht="15.75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18.75" x14ac:dyDescent="0.3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ht="18.75" x14ac:dyDescent="0.3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ht="18.75" x14ac:dyDescent="0.3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8.75" x14ac:dyDescent="0.3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ht="18.75" x14ac:dyDescent="0.3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ht="18.75" x14ac:dyDescent="0.3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ht="18.75" x14ac:dyDescent="0.3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4" ht="18.75" x14ac:dyDescent="0.3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1:14" ht="18.75" x14ac:dyDescent="0.3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</sheetData>
  <mergeCells count="12">
    <mergeCell ref="A17:N17"/>
    <mergeCell ref="A19:N19"/>
    <mergeCell ref="K23:M23"/>
    <mergeCell ref="K28:L28"/>
    <mergeCell ref="K24:L24"/>
    <mergeCell ref="M25:N25"/>
    <mergeCell ref="A10:N10"/>
    <mergeCell ref="A12:N12"/>
    <mergeCell ref="A14:N14"/>
    <mergeCell ref="A16:N16"/>
    <mergeCell ref="A13:N13"/>
    <mergeCell ref="A15:N15"/>
  </mergeCells>
  <phoneticPr fontId="7" type="noConversion"/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zoomScale="95" workbookViewId="0">
      <selection activeCell="B13" sqref="B13"/>
    </sheetView>
  </sheetViews>
  <sheetFormatPr defaultRowHeight="12.75" x14ac:dyDescent="0.2"/>
  <cols>
    <col min="1" max="1" width="9.42578125" customWidth="1"/>
    <col min="2" max="2" width="25.28515625" customWidth="1"/>
    <col min="3" max="3" width="11.28515625" customWidth="1"/>
    <col min="4" max="4" width="18" customWidth="1"/>
    <col min="5" max="5" width="17.28515625" customWidth="1"/>
    <col min="6" max="6" width="17.85546875" customWidth="1"/>
    <col min="7" max="7" width="19.140625" customWidth="1"/>
    <col min="8" max="8" width="11.42578125" customWidth="1"/>
    <col min="9" max="9" width="9.5703125" customWidth="1"/>
  </cols>
  <sheetData>
    <row r="2" spans="1:9" ht="18.75" x14ac:dyDescent="0.3">
      <c r="A2" s="207" t="s">
        <v>184</v>
      </c>
      <c r="B2" s="207"/>
      <c r="C2" s="207"/>
      <c r="D2" s="207"/>
      <c r="E2" s="207"/>
      <c r="F2" s="207"/>
      <c r="G2" s="207"/>
      <c r="H2" s="207"/>
      <c r="I2" s="207"/>
    </row>
    <row r="4" spans="1:9" ht="18.75" x14ac:dyDescent="0.3">
      <c r="A4" s="207"/>
      <c r="B4" s="207"/>
      <c r="C4" s="207"/>
      <c r="D4" s="207"/>
      <c r="E4" s="207"/>
      <c r="F4" s="207"/>
      <c r="G4" s="207"/>
      <c r="H4" s="207"/>
      <c r="I4" s="207"/>
    </row>
    <row r="6" spans="1:9" ht="16.5" customHeight="1" x14ac:dyDescent="0.2">
      <c r="A6" s="211" t="s">
        <v>0</v>
      </c>
      <c r="B6" s="211" t="s">
        <v>106</v>
      </c>
      <c r="C6" s="211" t="s">
        <v>107</v>
      </c>
      <c r="D6" s="213" t="s">
        <v>109</v>
      </c>
      <c r="E6" s="213"/>
      <c r="F6" s="211" t="s">
        <v>110</v>
      </c>
      <c r="G6" s="211" t="s">
        <v>111</v>
      </c>
      <c r="H6" s="213" t="s">
        <v>2</v>
      </c>
      <c r="I6" s="213" t="s">
        <v>5</v>
      </c>
    </row>
    <row r="7" spans="1:9" ht="45.75" customHeight="1" x14ac:dyDescent="0.2">
      <c r="A7" s="212"/>
      <c r="B7" s="212"/>
      <c r="C7" s="212"/>
      <c r="D7" s="44" t="s">
        <v>108</v>
      </c>
      <c r="E7" s="44" t="s">
        <v>112</v>
      </c>
      <c r="F7" s="212"/>
      <c r="G7" s="212"/>
      <c r="H7" s="214"/>
      <c r="I7" s="214"/>
    </row>
    <row r="8" spans="1:9" ht="12" customHeight="1" x14ac:dyDescent="0.2">
      <c r="A8" s="89">
        <v>1</v>
      </c>
      <c r="B8" s="89">
        <v>2</v>
      </c>
      <c r="C8" s="89">
        <v>3</v>
      </c>
      <c r="D8" s="89">
        <v>4</v>
      </c>
      <c r="E8" s="89">
        <v>5</v>
      </c>
      <c r="F8" s="89">
        <v>6</v>
      </c>
      <c r="G8" s="89">
        <v>7</v>
      </c>
      <c r="H8" s="90">
        <v>8</v>
      </c>
      <c r="I8" s="90">
        <v>9</v>
      </c>
    </row>
    <row r="9" spans="1:9" ht="18.75" x14ac:dyDescent="0.2">
      <c r="A9" s="50" t="s">
        <v>113</v>
      </c>
      <c r="B9" s="45">
        <v>39</v>
      </c>
      <c r="C9" s="45">
        <v>0</v>
      </c>
      <c r="D9" s="45">
        <v>0</v>
      </c>
      <c r="E9" s="45">
        <v>0</v>
      </c>
      <c r="F9" s="45">
        <v>2</v>
      </c>
      <c r="G9" s="45">
        <v>0</v>
      </c>
      <c r="H9" s="45">
        <v>11</v>
      </c>
      <c r="I9" s="45">
        <v>52</v>
      </c>
    </row>
    <row r="10" spans="1:9" ht="18.75" x14ac:dyDescent="0.2">
      <c r="A10" s="50" t="s">
        <v>114</v>
      </c>
      <c r="B10" s="45">
        <v>33</v>
      </c>
      <c r="C10" s="45">
        <v>6.5</v>
      </c>
      <c r="D10" s="45">
        <v>0</v>
      </c>
      <c r="E10" s="45">
        <v>0</v>
      </c>
      <c r="F10" s="45">
        <v>2</v>
      </c>
      <c r="G10" s="45">
        <v>0</v>
      </c>
      <c r="H10" s="45">
        <v>10.5</v>
      </c>
      <c r="I10" s="45">
        <v>52</v>
      </c>
    </row>
    <row r="11" spans="1:9" ht="18.75" x14ac:dyDescent="0.2">
      <c r="A11" s="50" t="s">
        <v>115</v>
      </c>
      <c r="B11" s="45">
        <v>26</v>
      </c>
      <c r="C11" s="45">
        <v>14.5</v>
      </c>
      <c r="D11" s="45">
        <v>0</v>
      </c>
      <c r="E11" s="45">
        <v>0</v>
      </c>
      <c r="F11" s="45">
        <v>1</v>
      </c>
      <c r="G11" s="45">
        <v>0</v>
      </c>
      <c r="H11" s="45">
        <v>10.5</v>
      </c>
      <c r="I11" s="45">
        <v>52</v>
      </c>
    </row>
    <row r="12" spans="1:9" ht="18.75" x14ac:dyDescent="0.2">
      <c r="A12" s="50" t="s">
        <v>116</v>
      </c>
      <c r="B12" s="45">
        <v>25</v>
      </c>
      <c r="C12" s="45">
        <v>0</v>
      </c>
      <c r="D12" s="45">
        <v>4</v>
      </c>
      <c r="E12" s="45">
        <v>4</v>
      </c>
      <c r="F12" s="45">
        <v>2</v>
      </c>
      <c r="G12" s="45">
        <v>6</v>
      </c>
      <c r="H12" s="45">
        <v>2</v>
      </c>
      <c r="I12" s="45">
        <v>43</v>
      </c>
    </row>
    <row r="13" spans="1:9" ht="18.75" x14ac:dyDescent="0.2">
      <c r="A13" s="43" t="s">
        <v>5</v>
      </c>
      <c r="B13" s="43">
        <v>123</v>
      </c>
      <c r="C13" s="43">
        <v>21</v>
      </c>
      <c r="D13" s="43">
        <v>4</v>
      </c>
      <c r="E13" s="43">
        <v>4</v>
      </c>
      <c r="F13" s="43">
        <v>7</v>
      </c>
      <c r="G13" s="43">
        <v>6</v>
      </c>
      <c r="H13" s="43">
        <v>34</v>
      </c>
      <c r="I13" s="43">
        <v>199</v>
      </c>
    </row>
    <row r="14" spans="1:9" ht="18.75" x14ac:dyDescent="0.3">
      <c r="A14" s="42"/>
      <c r="B14" s="42"/>
      <c r="C14" s="42"/>
      <c r="D14" s="42"/>
      <c r="E14" s="42"/>
      <c r="F14" s="42"/>
      <c r="G14" s="42"/>
      <c r="H14" s="42"/>
      <c r="I14" s="42"/>
    </row>
    <row r="15" spans="1:9" ht="18.75" x14ac:dyDescent="0.3">
      <c r="A15" s="42"/>
      <c r="B15" s="42"/>
      <c r="C15" s="42"/>
      <c r="D15" s="42"/>
      <c r="E15" s="42"/>
      <c r="F15" s="42"/>
      <c r="G15" s="42"/>
      <c r="H15" s="42"/>
      <c r="I15" s="42"/>
    </row>
    <row r="16" spans="1:9" ht="18.75" x14ac:dyDescent="0.3">
      <c r="A16" s="42"/>
      <c r="B16" s="42"/>
      <c r="C16" s="42"/>
      <c r="D16" s="42"/>
      <c r="E16" s="42"/>
      <c r="F16" s="42"/>
      <c r="G16" s="42"/>
      <c r="H16" s="42"/>
      <c r="I16" s="42"/>
    </row>
    <row r="17" spans="1:9" ht="18.75" x14ac:dyDescent="0.3">
      <c r="A17" s="42"/>
      <c r="B17" s="42"/>
      <c r="C17" s="42"/>
      <c r="D17" s="42"/>
      <c r="E17" s="42"/>
      <c r="F17" s="42"/>
      <c r="G17" s="42"/>
      <c r="H17" s="42"/>
      <c r="I17" s="42"/>
    </row>
  </sheetData>
  <mergeCells count="10">
    <mergeCell ref="A2:I2"/>
    <mergeCell ref="A4:I4"/>
    <mergeCell ref="A6:A7"/>
    <mergeCell ref="B6:B7"/>
    <mergeCell ref="C6:C7"/>
    <mergeCell ref="D6:E6"/>
    <mergeCell ref="F6:F7"/>
    <mergeCell ref="G6:G7"/>
    <mergeCell ref="H6:H7"/>
    <mergeCell ref="I6:I7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opLeftCell="A4" zoomScale="95" workbookViewId="0">
      <selection activeCell="D9" sqref="D9"/>
    </sheetView>
  </sheetViews>
  <sheetFormatPr defaultRowHeight="12.75" x14ac:dyDescent="0.2"/>
  <cols>
    <col min="1" max="1" width="3.140625" customWidth="1"/>
    <col min="2" max="2" width="3.42578125" customWidth="1"/>
  </cols>
  <sheetData>
    <row r="1" spans="2:11" ht="12.75" customHeight="1" x14ac:dyDescent="0.2">
      <c r="B1" s="218" t="s">
        <v>186</v>
      </c>
      <c r="C1" s="218"/>
      <c r="D1" s="218"/>
      <c r="E1" s="218"/>
      <c r="F1" s="218"/>
      <c r="G1" s="218"/>
      <c r="H1" s="218"/>
      <c r="I1" s="218"/>
      <c r="J1" s="54"/>
      <c r="K1" s="54"/>
    </row>
    <row r="2" spans="2:11" ht="12.75" customHeight="1" x14ac:dyDescent="0.2">
      <c r="B2" s="218" t="s">
        <v>148</v>
      </c>
      <c r="C2" s="218"/>
      <c r="D2" s="218"/>
      <c r="E2" s="218"/>
      <c r="F2" s="218"/>
      <c r="G2" s="218"/>
      <c r="H2" s="218"/>
      <c r="I2" s="218"/>
      <c r="J2" s="54"/>
      <c r="K2" s="54"/>
    </row>
    <row r="3" spans="2:11" ht="12.75" customHeight="1" x14ac:dyDescent="0.2">
      <c r="B3" s="218" t="s">
        <v>24</v>
      </c>
      <c r="C3" s="218"/>
      <c r="D3" s="218"/>
      <c r="E3" s="218"/>
      <c r="F3" s="218"/>
      <c r="G3" s="218"/>
      <c r="H3" s="218"/>
      <c r="I3" s="218"/>
      <c r="J3" s="54"/>
      <c r="K3" s="54"/>
    </row>
    <row r="4" spans="2:11" ht="6.75" customHeight="1" x14ac:dyDescent="0.2"/>
    <row r="5" spans="2:11" ht="6.75" customHeight="1" x14ac:dyDescent="0.2"/>
    <row r="6" spans="2:11" ht="25.5" customHeight="1" x14ac:dyDescent="0.2">
      <c r="B6" s="53" t="s">
        <v>130</v>
      </c>
      <c r="C6" s="219" t="s">
        <v>142</v>
      </c>
      <c r="D6" s="220"/>
      <c r="E6" s="220"/>
      <c r="F6" s="220"/>
      <c r="G6" s="220"/>
      <c r="H6" s="220"/>
      <c r="I6" s="221"/>
    </row>
    <row r="7" spans="2:11" x14ac:dyDescent="0.2">
      <c r="B7" s="53"/>
      <c r="C7" s="215" t="s">
        <v>143</v>
      </c>
      <c r="D7" s="216"/>
      <c r="E7" s="216"/>
      <c r="F7" s="216"/>
      <c r="G7" s="216"/>
      <c r="H7" s="216"/>
      <c r="I7" s="217"/>
    </row>
    <row r="8" spans="2:11" x14ac:dyDescent="0.2">
      <c r="B8" s="75">
        <v>1</v>
      </c>
      <c r="C8" s="76" t="s">
        <v>211</v>
      </c>
      <c r="D8" s="77"/>
      <c r="E8" s="77"/>
      <c r="F8" s="77"/>
      <c r="G8" s="77"/>
      <c r="H8" s="77"/>
      <c r="I8" s="78"/>
    </row>
    <row r="9" spans="2:11" x14ac:dyDescent="0.2">
      <c r="B9" s="79">
        <v>2</v>
      </c>
      <c r="C9" s="80" t="s">
        <v>205</v>
      </c>
      <c r="D9" s="81"/>
      <c r="E9" s="81"/>
      <c r="F9" s="81"/>
      <c r="G9" s="81"/>
      <c r="H9" s="81"/>
      <c r="I9" s="82"/>
    </row>
    <row r="10" spans="2:11" x14ac:dyDescent="0.2">
      <c r="B10" s="79">
        <v>3</v>
      </c>
      <c r="C10" s="80" t="s">
        <v>131</v>
      </c>
      <c r="D10" s="81"/>
      <c r="E10" s="81"/>
      <c r="F10" s="81"/>
      <c r="G10" s="81"/>
      <c r="H10" s="81"/>
      <c r="I10" s="82"/>
    </row>
    <row r="11" spans="2:11" x14ac:dyDescent="0.2">
      <c r="B11" s="79">
        <v>4</v>
      </c>
      <c r="C11" s="80" t="s">
        <v>206</v>
      </c>
      <c r="D11" s="81"/>
      <c r="E11" s="81"/>
      <c r="F11" s="81"/>
      <c r="G11" s="81"/>
      <c r="H11" s="81"/>
      <c r="I11" s="82"/>
    </row>
    <row r="12" spans="2:11" x14ac:dyDescent="0.2">
      <c r="B12" s="79"/>
      <c r="C12" s="80" t="s">
        <v>207</v>
      </c>
      <c r="D12" s="81"/>
      <c r="E12" s="81"/>
      <c r="F12" s="81"/>
      <c r="G12" s="81"/>
      <c r="H12" s="81"/>
      <c r="I12" s="82"/>
    </row>
    <row r="13" spans="2:11" x14ac:dyDescent="0.2">
      <c r="B13" s="79"/>
      <c r="C13" s="80" t="s">
        <v>208</v>
      </c>
      <c r="D13" s="81"/>
      <c r="E13" s="81"/>
      <c r="F13" s="81"/>
      <c r="G13" s="81"/>
      <c r="H13" s="81"/>
      <c r="I13" s="82"/>
    </row>
    <row r="14" spans="2:11" x14ac:dyDescent="0.2">
      <c r="B14" s="79"/>
      <c r="C14" s="80" t="s">
        <v>209</v>
      </c>
      <c r="D14" s="81"/>
      <c r="E14" s="81"/>
      <c r="F14" s="81"/>
      <c r="G14" s="81"/>
      <c r="H14" s="81"/>
      <c r="I14" s="82"/>
    </row>
    <row r="15" spans="2:11" x14ac:dyDescent="0.2">
      <c r="B15" s="79">
        <v>5</v>
      </c>
      <c r="C15" s="80" t="s">
        <v>132</v>
      </c>
      <c r="D15" s="81"/>
      <c r="E15" s="81"/>
      <c r="F15" s="81"/>
      <c r="G15" s="81"/>
      <c r="H15" s="81"/>
      <c r="I15" s="82"/>
    </row>
    <row r="16" spans="2:11" x14ac:dyDescent="0.2">
      <c r="B16" s="79">
        <v>6</v>
      </c>
      <c r="C16" s="80" t="s">
        <v>210</v>
      </c>
      <c r="D16" s="81"/>
      <c r="E16" s="81"/>
      <c r="F16" s="81"/>
      <c r="G16" s="81"/>
      <c r="H16" s="81"/>
      <c r="I16" s="82"/>
    </row>
    <row r="17" spans="2:9" x14ac:dyDescent="0.2">
      <c r="B17" s="79"/>
      <c r="C17" s="80"/>
      <c r="D17" s="81"/>
      <c r="E17" s="81"/>
      <c r="F17" s="81"/>
      <c r="G17" s="81"/>
      <c r="H17" s="81"/>
      <c r="I17" s="82"/>
    </row>
    <row r="18" spans="2:9" x14ac:dyDescent="0.2">
      <c r="B18" s="79"/>
      <c r="C18" s="80"/>
      <c r="D18" s="81"/>
      <c r="E18" s="81"/>
      <c r="F18" s="81"/>
      <c r="G18" s="81"/>
      <c r="H18" s="81"/>
      <c r="I18" s="82"/>
    </row>
    <row r="19" spans="2:9" x14ac:dyDescent="0.2">
      <c r="B19" s="83"/>
      <c r="C19" s="84"/>
      <c r="D19" s="85"/>
      <c r="E19" s="85"/>
      <c r="F19" s="85"/>
      <c r="G19" s="85"/>
      <c r="H19" s="85"/>
      <c r="I19" s="86"/>
    </row>
    <row r="20" spans="2:9" x14ac:dyDescent="0.2">
      <c r="B20" s="51"/>
      <c r="C20" s="215" t="s">
        <v>144</v>
      </c>
      <c r="D20" s="216"/>
      <c r="E20" s="216"/>
      <c r="F20" s="216"/>
      <c r="G20" s="216"/>
      <c r="H20" s="216"/>
      <c r="I20" s="217"/>
    </row>
    <row r="21" spans="2:9" x14ac:dyDescent="0.2">
      <c r="B21" s="75">
        <v>1</v>
      </c>
      <c r="C21" s="76" t="s">
        <v>133</v>
      </c>
      <c r="D21" s="77"/>
      <c r="E21" s="77"/>
      <c r="F21" s="77"/>
      <c r="G21" s="77"/>
      <c r="H21" s="77"/>
      <c r="I21" s="78"/>
    </row>
    <row r="22" spans="2:9" x14ac:dyDescent="0.2">
      <c r="B22" s="79">
        <v>2</v>
      </c>
      <c r="C22" s="80" t="s">
        <v>134</v>
      </c>
      <c r="D22" s="81"/>
      <c r="E22" s="81"/>
      <c r="F22" s="81"/>
      <c r="G22" s="81"/>
      <c r="H22" s="81"/>
      <c r="I22" s="82"/>
    </row>
    <row r="23" spans="2:9" x14ac:dyDescent="0.2">
      <c r="B23" s="79">
        <v>3</v>
      </c>
      <c r="C23" s="80" t="s">
        <v>178</v>
      </c>
      <c r="D23" s="81"/>
      <c r="E23" s="81"/>
      <c r="F23" s="81"/>
      <c r="G23" s="81"/>
      <c r="H23" s="81"/>
      <c r="I23" s="82"/>
    </row>
    <row r="24" spans="2:9" x14ac:dyDescent="0.2">
      <c r="B24" s="79">
        <v>4</v>
      </c>
      <c r="C24" s="80" t="s">
        <v>135</v>
      </c>
      <c r="D24" s="81"/>
      <c r="E24" s="81"/>
      <c r="F24" s="81"/>
      <c r="G24" s="81"/>
      <c r="H24" s="81"/>
      <c r="I24" s="82"/>
    </row>
    <row r="25" spans="2:9" x14ac:dyDescent="0.2">
      <c r="B25" s="79">
        <v>5</v>
      </c>
      <c r="C25" s="80" t="s">
        <v>136</v>
      </c>
      <c r="D25" s="81"/>
      <c r="E25" s="81"/>
      <c r="F25" s="81"/>
      <c r="G25" s="81"/>
      <c r="H25" s="81"/>
      <c r="I25" s="82"/>
    </row>
    <row r="26" spans="2:9" x14ac:dyDescent="0.2">
      <c r="B26" s="87">
        <v>6</v>
      </c>
      <c r="C26" s="84" t="s">
        <v>137</v>
      </c>
      <c r="D26" s="85"/>
      <c r="E26" s="85"/>
      <c r="F26" s="85"/>
      <c r="G26" s="85"/>
      <c r="H26" s="85"/>
      <c r="I26" s="86"/>
    </row>
    <row r="27" spans="2:9" x14ac:dyDescent="0.2">
      <c r="B27" s="51"/>
      <c r="C27" s="215" t="s">
        <v>145</v>
      </c>
      <c r="D27" s="216"/>
      <c r="E27" s="216"/>
      <c r="F27" s="216"/>
      <c r="G27" s="216"/>
      <c r="H27" s="216"/>
      <c r="I27" s="217"/>
    </row>
    <row r="28" spans="2:9" x14ac:dyDescent="0.2">
      <c r="B28" s="75">
        <v>1</v>
      </c>
      <c r="C28" s="76" t="s">
        <v>138</v>
      </c>
      <c r="D28" s="77"/>
      <c r="E28" s="77"/>
      <c r="F28" s="77"/>
      <c r="G28" s="77"/>
      <c r="H28" s="77"/>
      <c r="I28" s="78"/>
    </row>
    <row r="29" spans="2:9" x14ac:dyDescent="0.2">
      <c r="B29" s="51"/>
      <c r="C29" s="215" t="s">
        <v>146</v>
      </c>
      <c r="D29" s="216"/>
      <c r="E29" s="216"/>
      <c r="F29" s="216"/>
      <c r="G29" s="216"/>
      <c r="H29" s="216"/>
      <c r="I29" s="217"/>
    </row>
    <row r="30" spans="2:9" x14ac:dyDescent="0.2">
      <c r="B30" s="70">
        <v>1</v>
      </c>
      <c r="C30" s="72" t="s">
        <v>139</v>
      </c>
      <c r="D30" s="73"/>
      <c r="E30" s="73"/>
      <c r="F30" s="73"/>
      <c r="G30" s="73"/>
      <c r="H30" s="73"/>
      <c r="I30" s="74"/>
    </row>
    <row r="31" spans="2:9" x14ac:dyDescent="0.2">
      <c r="B31" s="87">
        <v>2</v>
      </c>
      <c r="C31" s="84" t="s">
        <v>140</v>
      </c>
      <c r="D31" s="85"/>
      <c r="E31" s="85"/>
      <c r="F31" s="85"/>
      <c r="G31" s="85"/>
      <c r="H31" s="85"/>
      <c r="I31" s="86"/>
    </row>
    <row r="32" spans="2:9" x14ac:dyDescent="0.2">
      <c r="B32" s="1"/>
      <c r="C32" s="215" t="s">
        <v>147</v>
      </c>
      <c r="D32" s="216"/>
      <c r="E32" s="216"/>
      <c r="F32" s="216"/>
      <c r="G32" s="216"/>
      <c r="H32" s="216"/>
      <c r="I32" s="217"/>
    </row>
    <row r="33" spans="2:9" x14ac:dyDescent="0.2">
      <c r="B33" s="88">
        <v>1</v>
      </c>
      <c r="C33" s="72" t="s">
        <v>141</v>
      </c>
      <c r="D33" s="73"/>
      <c r="E33" s="73"/>
      <c r="F33" s="73"/>
      <c r="G33" s="73"/>
      <c r="H33" s="73"/>
      <c r="I33" s="74"/>
    </row>
    <row r="34" spans="2:9" x14ac:dyDescent="0.2">
      <c r="B34" s="83"/>
      <c r="C34" s="84"/>
      <c r="D34" s="85"/>
      <c r="E34" s="85"/>
      <c r="F34" s="85"/>
      <c r="G34" s="85"/>
      <c r="H34" s="85"/>
      <c r="I34" s="86"/>
    </row>
  </sheetData>
  <mergeCells count="9">
    <mergeCell ref="C27:I27"/>
    <mergeCell ref="C29:I29"/>
    <mergeCell ref="C32:I32"/>
    <mergeCell ref="B1:I1"/>
    <mergeCell ref="B3:I3"/>
    <mergeCell ref="B2:I2"/>
    <mergeCell ref="C6:I6"/>
    <mergeCell ref="C7:I7"/>
    <mergeCell ref="C20:I20"/>
  </mergeCells>
  <phoneticPr fontId="7" type="noConversion"/>
  <printOptions horizontalCentered="1"/>
  <pageMargins left="0.78740157480314965" right="0.78740157480314965" top="0.59055118110236227" bottom="0.39370078740157483" header="0.11811023622047245" footer="0.1181102362204724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zoomScale="75" zoomScaleSheetLayoutView="75" workbookViewId="0">
      <selection activeCell="D94" sqref="D94"/>
    </sheetView>
  </sheetViews>
  <sheetFormatPr defaultRowHeight="12.75" x14ac:dyDescent="0.2"/>
  <cols>
    <col min="1" max="1" width="9" style="2" customWidth="1"/>
    <col min="2" max="2" width="58" customWidth="1"/>
    <col min="3" max="3" width="11.28515625" customWidth="1"/>
    <col min="4" max="4" width="10.28515625" customWidth="1"/>
  </cols>
  <sheetData>
    <row r="1" spans="1:4" ht="14.25" customHeight="1" x14ac:dyDescent="0.2">
      <c r="A1" s="41"/>
      <c r="B1" s="41"/>
      <c r="C1" s="41"/>
      <c r="D1" s="41"/>
    </row>
    <row r="2" spans="1:4" ht="18.75" customHeight="1" x14ac:dyDescent="0.3">
      <c r="A2" s="222" t="s">
        <v>185</v>
      </c>
      <c r="B2" s="222"/>
      <c r="C2" s="222"/>
      <c r="D2" s="106"/>
    </row>
    <row r="3" spans="1:4" ht="3" customHeight="1" x14ac:dyDescent="0.25">
      <c r="A3" s="40"/>
      <c r="B3" s="40"/>
      <c r="C3" s="40"/>
      <c r="D3" s="40"/>
    </row>
    <row r="4" spans="1:4" ht="14.25" customHeight="1" x14ac:dyDescent="0.2">
      <c r="A4" s="223" t="s">
        <v>188</v>
      </c>
      <c r="B4" s="223"/>
      <c r="C4" s="223"/>
      <c r="D4" s="107"/>
    </row>
    <row r="5" spans="1:4" ht="4.5" customHeight="1" x14ac:dyDescent="0.25">
      <c r="A5" s="40"/>
      <c r="B5" s="40"/>
      <c r="C5" s="40"/>
      <c r="D5" s="40"/>
    </row>
    <row r="6" spans="1:4" ht="6" customHeight="1" x14ac:dyDescent="0.2">
      <c r="A6" s="224" t="s">
        <v>3</v>
      </c>
      <c r="B6" s="227" t="s">
        <v>4</v>
      </c>
      <c r="C6" s="230" t="s">
        <v>194</v>
      </c>
      <c r="D6" s="108"/>
    </row>
    <row r="7" spans="1:4" ht="18" customHeight="1" x14ac:dyDescent="0.2">
      <c r="A7" s="225"/>
      <c r="B7" s="228"/>
      <c r="C7" s="231"/>
      <c r="D7" s="108" t="s">
        <v>195</v>
      </c>
    </row>
    <row r="8" spans="1:4" ht="3" customHeight="1" x14ac:dyDescent="0.2">
      <c r="A8" s="225"/>
      <c r="B8" s="228"/>
      <c r="C8" s="231"/>
      <c r="D8" s="108"/>
    </row>
    <row r="9" spans="1:4" ht="6" customHeight="1" x14ac:dyDescent="0.2">
      <c r="A9" s="226"/>
      <c r="B9" s="229"/>
      <c r="C9" s="232"/>
      <c r="D9" s="108"/>
    </row>
    <row r="10" spans="1:4" ht="12.75" customHeight="1" thickBot="1" x14ac:dyDescent="0.25">
      <c r="A10" s="4">
        <v>1</v>
      </c>
      <c r="B10" s="5">
        <v>2</v>
      </c>
      <c r="C10" s="5"/>
      <c r="D10" s="109"/>
    </row>
    <row r="11" spans="1:4" ht="32.25" customHeight="1" thickTop="1" thickBot="1" x14ac:dyDescent="0.25">
      <c r="A11" s="57" t="s">
        <v>151</v>
      </c>
      <c r="B11" s="59" t="s">
        <v>152</v>
      </c>
      <c r="C11" s="11"/>
      <c r="D11" s="110">
        <v>1404</v>
      </c>
    </row>
    <row r="12" spans="1:4" ht="15" customHeight="1" thickTop="1" x14ac:dyDescent="0.2">
      <c r="A12" s="58" t="s">
        <v>164</v>
      </c>
      <c r="B12" s="62" t="s">
        <v>153</v>
      </c>
      <c r="C12" s="32"/>
      <c r="D12" s="39">
        <v>78</v>
      </c>
    </row>
    <row r="13" spans="1:4" ht="15" customHeight="1" x14ac:dyDescent="0.2">
      <c r="A13" s="61" t="s">
        <v>165</v>
      </c>
      <c r="B13" s="63" t="s">
        <v>154</v>
      </c>
      <c r="C13" s="65"/>
      <c r="D13" s="111">
        <v>117</v>
      </c>
    </row>
    <row r="14" spans="1:4" ht="15" customHeight="1" x14ac:dyDescent="0.2">
      <c r="A14" s="67" t="s">
        <v>166</v>
      </c>
      <c r="B14" s="68" t="s">
        <v>35</v>
      </c>
      <c r="C14" s="69"/>
      <c r="D14" s="111">
        <v>78</v>
      </c>
    </row>
    <row r="15" spans="1:4" ht="15" customHeight="1" x14ac:dyDescent="0.2">
      <c r="A15" s="67" t="s">
        <v>167</v>
      </c>
      <c r="B15" s="68" t="s">
        <v>33</v>
      </c>
      <c r="C15" s="18"/>
      <c r="D15" s="39">
        <v>117</v>
      </c>
    </row>
    <row r="16" spans="1:4" ht="15" customHeight="1" x14ac:dyDescent="0.2">
      <c r="A16" s="67" t="s">
        <v>168</v>
      </c>
      <c r="B16" s="68" t="s">
        <v>155</v>
      </c>
      <c r="C16" s="18"/>
      <c r="D16" s="39">
        <v>117</v>
      </c>
    </row>
    <row r="17" spans="1:4" ht="15" customHeight="1" x14ac:dyDescent="0.2">
      <c r="A17" s="67" t="s">
        <v>169</v>
      </c>
      <c r="B17" s="68" t="s">
        <v>156</v>
      </c>
      <c r="C17" s="18"/>
      <c r="D17" s="39">
        <v>78</v>
      </c>
    </row>
    <row r="18" spans="1:4" ht="15" customHeight="1" x14ac:dyDescent="0.2">
      <c r="A18" s="67" t="s">
        <v>170</v>
      </c>
      <c r="B18" s="68" t="s">
        <v>157</v>
      </c>
      <c r="C18" s="18"/>
      <c r="D18" s="39">
        <v>78</v>
      </c>
    </row>
    <row r="19" spans="1:4" ht="15" customHeight="1" x14ac:dyDescent="0.2">
      <c r="A19" s="67" t="s">
        <v>171</v>
      </c>
      <c r="B19" s="68" t="s">
        <v>37</v>
      </c>
      <c r="C19" s="69"/>
      <c r="D19" s="111">
        <v>117</v>
      </c>
    </row>
    <row r="20" spans="1:4" ht="15" customHeight="1" x14ac:dyDescent="0.2">
      <c r="A20" s="67" t="s">
        <v>171</v>
      </c>
      <c r="B20" s="68" t="s">
        <v>158</v>
      </c>
      <c r="C20" s="18"/>
      <c r="D20" s="39">
        <v>70</v>
      </c>
    </row>
    <row r="21" spans="1:4" ht="15" customHeight="1" x14ac:dyDescent="0.2">
      <c r="A21" s="67" t="s">
        <v>160</v>
      </c>
      <c r="B21" s="68" t="s">
        <v>40</v>
      </c>
      <c r="C21" s="18"/>
      <c r="D21" s="39">
        <v>290</v>
      </c>
    </row>
    <row r="22" spans="1:4" ht="15" customHeight="1" x14ac:dyDescent="0.2">
      <c r="A22" s="67" t="s">
        <v>159</v>
      </c>
      <c r="B22" s="68" t="s">
        <v>161</v>
      </c>
      <c r="C22" s="18"/>
      <c r="D22" s="39">
        <v>169</v>
      </c>
    </row>
    <row r="23" spans="1:4" ht="15" customHeight="1" x14ac:dyDescent="0.2">
      <c r="A23" s="67" t="s">
        <v>162</v>
      </c>
      <c r="B23" s="68" t="s">
        <v>163</v>
      </c>
      <c r="C23" s="18"/>
      <c r="D23" s="39">
        <v>95</v>
      </c>
    </row>
    <row r="24" spans="1:4" ht="15" customHeight="1" thickBot="1" x14ac:dyDescent="0.25">
      <c r="A24" s="60"/>
      <c r="B24" s="64"/>
      <c r="C24" s="66"/>
      <c r="D24" s="111"/>
    </row>
    <row r="25" spans="1:4" s="3" customFormat="1" ht="32.25" customHeight="1" thickTop="1" thickBot="1" x14ac:dyDescent="0.3">
      <c r="A25" s="9" t="s">
        <v>27</v>
      </c>
      <c r="B25" s="10" t="s">
        <v>28</v>
      </c>
      <c r="C25" s="19">
        <v>440</v>
      </c>
      <c r="D25" s="112">
        <v>432</v>
      </c>
    </row>
    <row r="26" spans="1:4" s="3" customFormat="1" ht="15" customHeight="1" thickTop="1" x14ac:dyDescent="0.25">
      <c r="A26" s="14" t="s">
        <v>30</v>
      </c>
      <c r="B26" s="12" t="s">
        <v>31</v>
      </c>
      <c r="C26" s="8">
        <v>48</v>
      </c>
      <c r="D26" s="39">
        <v>48</v>
      </c>
    </row>
    <row r="27" spans="1:4" s="3" customFormat="1" ht="15" customHeight="1" x14ac:dyDescent="0.25">
      <c r="A27" s="15" t="s">
        <v>32</v>
      </c>
      <c r="B27" s="13" t="s">
        <v>33</v>
      </c>
      <c r="C27" s="6">
        <v>48</v>
      </c>
      <c r="D27" s="39">
        <v>48</v>
      </c>
    </row>
    <row r="28" spans="1:4" s="3" customFormat="1" ht="15" customHeight="1" x14ac:dyDescent="0.25">
      <c r="A28" s="15" t="s">
        <v>34</v>
      </c>
      <c r="B28" s="13" t="s">
        <v>35</v>
      </c>
      <c r="C28" s="92">
        <v>172</v>
      </c>
      <c r="D28" s="113">
        <v>168</v>
      </c>
    </row>
    <row r="29" spans="1:4" s="3" customFormat="1" ht="15" customHeight="1" x14ac:dyDescent="0.25">
      <c r="A29" s="15" t="s">
        <v>36</v>
      </c>
      <c r="B29" s="13" t="s">
        <v>37</v>
      </c>
      <c r="C29" s="6">
        <v>172</v>
      </c>
      <c r="D29" s="39">
        <v>168</v>
      </c>
    </row>
    <row r="30" spans="1:4" s="3" customFormat="1" ht="15" customHeight="1" thickBot="1" x14ac:dyDescent="0.3">
      <c r="A30" s="16"/>
      <c r="B30" s="17"/>
      <c r="C30" s="18"/>
      <c r="D30" s="39"/>
    </row>
    <row r="31" spans="1:4" s="3" customFormat="1" ht="32.25" customHeight="1" thickTop="1" thickBot="1" x14ac:dyDescent="0.3">
      <c r="A31" s="9" t="s">
        <v>17</v>
      </c>
      <c r="B31" s="20" t="s">
        <v>38</v>
      </c>
      <c r="C31" s="19">
        <v>132</v>
      </c>
      <c r="D31" s="112">
        <v>132</v>
      </c>
    </row>
    <row r="32" spans="1:4" s="3" customFormat="1" ht="15" customHeight="1" thickTop="1" x14ac:dyDescent="0.25">
      <c r="A32" s="14" t="s">
        <v>39</v>
      </c>
      <c r="B32" s="12" t="s">
        <v>40</v>
      </c>
      <c r="C32" s="8"/>
      <c r="D32" s="39">
        <v>42</v>
      </c>
    </row>
    <row r="33" spans="1:4" s="3" customFormat="1" ht="15" customHeight="1" x14ac:dyDescent="0.25">
      <c r="A33" s="15" t="s">
        <v>41</v>
      </c>
      <c r="B33" s="13" t="s">
        <v>42</v>
      </c>
      <c r="C33" s="6"/>
      <c r="D33" s="39">
        <v>32</v>
      </c>
    </row>
    <row r="34" spans="1:4" s="3" customFormat="1" ht="15" customHeight="1" x14ac:dyDescent="0.3">
      <c r="A34" s="15" t="s">
        <v>43</v>
      </c>
      <c r="B34" s="21" t="s">
        <v>44</v>
      </c>
      <c r="C34" s="6"/>
      <c r="D34" s="39">
        <v>58</v>
      </c>
    </row>
    <row r="35" spans="1:4" s="3" customFormat="1" ht="15" customHeight="1" thickBot="1" x14ac:dyDescent="0.3">
      <c r="A35" s="16"/>
      <c r="B35" s="17"/>
      <c r="C35" s="18"/>
      <c r="D35" s="39"/>
    </row>
    <row r="36" spans="1:4" s="3" customFormat="1" ht="19.5" customHeight="1" thickTop="1" thickBot="1" x14ac:dyDescent="0.3">
      <c r="A36" s="9" t="s">
        <v>18</v>
      </c>
      <c r="B36" s="22" t="s">
        <v>45</v>
      </c>
      <c r="C36" s="11">
        <v>1552</v>
      </c>
      <c r="D36" s="110">
        <v>3360</v>
      </c>
    </row>
    <row r="37" spans="1:4" s="3" customFormat="1" ht="19.5" customHeight="1" thickTop="1" x14ac:dyDescent="0.25">
      <c r="A37" s="7" t="s">
        <v>19</v>
      </c>
      <c r="B37" s="23" t="s">
        <v>46</v>
      </c>
      <c r="C37" s="24">
        <v>468</v>
      </c>
      <c r="D37" s="112">
        <v>534</v>
      </c>
    </row>
    <row r="38" spans="1:4" s="3" customFormat="1" ht="15" customHeight="1" x14ac:dyDescent="0.25">
      <c r="A38" s="15" t="s">
        <v>119</v>
      </c>
      <c r="B38" s="13" t="s">
        <v>47</v>
      </c>
      <c r="C38" s="6"/>
      <c r="D38" s="39">
        <v>72</v>
      </c>
    </row>
    <row r="39" spans="1:4" s="3" customFormat="1" ht="15" customHeight="1" x14ac:dyDescent="0.25">
      <c r="A39" s="15" t="s">
        <v>123</v>
      </c>
      <c r="B39" s="13" t="s">
        <v>49</v>
      </c>
      <c r="C39" s="6"/>
      <c r="D39" s="39">
        <v>48</v>
      </c>
    </row>
    <row r="40" spans="1:4" s="3" customFormat="1" ht="15" customHeight="1" x14ac:dyDescent="0.25">
      <c r="A40" s="15" t="s">
        <v>120</v>
      </c>
      <c r="B40" s="13" t="s">
        <v>50</v>
      </c>
      <c r="C40" s="6"/>
      <c r="D40" s="39">
        <v>80</v>
      </c>
    </row>
    <row r="41" spans="1:4" s="3" customFormat="1" ht="15" customHeight="1" x14ac:dyDescent="0.25">
      <c r="A41" s="15" t="s">
        <v>122</v>
      </c>
      <c r="B41" s="13" t="s">
        <v>51</v>
      </c>
      <c r="C41" s="6"/>
      <c r="D41" s="39">
        <v>120</v>
      </c>
    </row>
    <row r="42" spans="1:4" s="3" customFormat="1" ht="15" customHeight="1" x14ac:dyDescent="0.25">
      <c r="A42" s="15" t="s">
        <v>124</v>
      </c>
      <c r="B42" s="13" t="s">
        <v>52</v>
      </c>
      <c r="C42" s="6"/>
      <c r="D42" s="39">
        <v>62</v>
      </c>
    </row>
    <row r="43" spans="1:4" s="3" customFormat="1" ht="15" customHeight="1" x14ac:dyDescent="0.25">
      <c r="A43" s="15" t="s">
        <v>125</v>
      </c>
      <c r="B43" s="13" t="s">
        <v>53</v>
      </c>
      <c r="C43" s="6"/>
      <c r="D43" s="39">
        <v>48</v>
      </c>
    </row>
    <row r="44" spans="1:4" s="3" customFormat="1" ht="15" customHeight="1" x14ac:dyDescent="0.25">
      <c r="A44" s="15" t="s">
        <v>126</v>
      </c>
      <c r="B44" s="13" t="s">
        <v>54</v>
      </c>
      <c r="C44" s="6">
        <v>68</v>
      </c>
      <c r="D44" s="39">
        <v>72</v>
      </c>
    </row>
    <row r="45" spans="1:4" s="3" customFormat="1" ht="15" customHeight="1" x14ac:dyDescent="0.25">
      <c r="A45" s="15" t="s">
        <v>121</v>
      </c>
      <c r="B45" s="13" t="s">
        <v>55</v>
      </c>
      <c r="C45" s="6"/>
      <c r="D45" s="39">
        <v>32</v>
      </c>
    </row>
    <row r="46" spans="1:4" s="3" customFormat="1" ht="15" customHeight="1" thickBot="1" x14ac:dyDescent="0.3">
      <c r="A46" s="16"/>
      <c r="B46" s="17"/>
      <c r="C46" s="18"/>
      <c r="D46" s="39"/>
    </row>
    <row r="47" spans="1:4" s="3" customFormat="1" ht="19.5" customHeight="1" thickTop="1" thickBot="1" x14ac:dyDescent="0.3">
      <c r="A47" s="9" t="s">
        <v>25</v>
      </c>
      <c r="B47" s="22" t="s">
        <v>57</v>
      </c>
      <c r="C47" s="19">
        <v>1084</v>
      </c>
      <c r="D47" s="112">
        <v>2826</v>
      </c>
    </row>
    <row r="48" spans="1:4" s="3" customFormat="1" ht="19.5" customHeight="1" thickTop="1" x14ac:dyDescent="0.25">
      <c r="A48" s="29" t="s">
        <v>20</v>
      </c>
      <c r="B48" s="30" t="s">
        <v>58</v>
      </c>
      <c r="C48" s="31"/>
      <c r="D48" s="112">
        <v>454</v>
      </c>
    </row>
    <row r="49" spans="1:4" s="3" customFormat="1" ht="15" customHeight="1" x14ac:dyDescent="0.25">
      <c r="A49" s="33" t="s">
        <v>59</v>
      </c>
      <c r="B49" s="46" t="s">
        <v>60</v>
      </c>
      <c r="C49" s="47"/>
      <c r="D49" s="39">
        <v>346</v>
      </c>
    </row>
    <row r="50" spans="1:4" s="3" customFormat="1" ht="15" customHeight="1" x14ac:dyDescent="0.25">
      <c r="A50" s="14"/>
      <c r="B50" s="12" t="s">
        <v>61</v>
      </c>
      <c r="C50" s="8"/>
      <c r="D50" s="39"/>
    </row>
    <row r="51" spans="1:4" s="3" customFormat="1" ht="15" customHeight="1" x14ac:dyDescent="0.25">
      <c r="A51" s="15"/>
      <c r="B51" s="13" t="s">
        <v>62</v>
      </c>
      <c r="C51" s="6"/>
      <c r="D51" s="39"/>
    </row>
    <row r="52" spans="1:4" s="3" customFormat="1" ht="15" customHeight="1" x14ac:dyDescent="0.25">
      <c r="A52" s="15"/>
      <c r="B52" s="13" t="s">
        <v>63</v>
      </c>
      <c r="C52" s="18"/>
      <c r="D52" s="39"/>
    </row>
    <row r="53" spans="1:4" s="3" customFormat="1" ht="15" customHeight="1" x14ac:dyDescent="0.25">
      <c r="A53" s="16"/>
      <c r="B53" s="17" t="s">
        <v>64</v>
      </c>
      <c r="C53" s="6"/>
      <c r="D53" s="39"/>
    </row>
    <row r="54" spans="1:4" s="3" customFormat="1" ht="5.25" customHeight="1" x14ac:dyDescent="0.25">
      <c r="A54" s="16"/>
      <c r="B54" s="17"/>
      <c r="C54" s="18"/>
      <c r="D54" s="39"/>
    </row>
    <row r="55" spans="1:4" s="3" customFormat="1" ht="15" customHeight="1" x14ac:dyDescent="0.25">
      <c r="A55" s="16" t="s">
        <v>65</v>
      </c>
      <c r="B55" s="17" t="s">
        <v>66</v>
      </c>
      <c r="C55" s="91"/>
      <c r="D55" s="113">
        <v>46</v>
      </c>
    </row>
    <row r="56" spans="1:4" s="3" customFormat="1" ht="3.75" customHeight="1" x14ac:dyDescent="0.25">
      <c r="A56" s="15"/>
      <c r="B56" s="13"/>
      <c r="C56" s="6"/>
      <c r="D56" s="39"/>
    </row>
    <row r="57" spans="1:4" s="3" customFormat="1" ht="15" customHeight="1" x14ac:dyDescent="0.25">
      <c r="A57" s="26" t="s">
        <v>67</v>
      </c>
      <c r="B57" s="27" t="s">
        <v>68</v>
      </c>
      <c r="C57" s="97"/>
      <c r="D57" s="113">
        <v>36</v>
      </c>
    </row>
    <row r="58" spans="1:4" s="3" customFormat="1" ht="19.5" customHeight="1" x14ac:dyDescent="0.25">
      <c r="A58" s="34" t="s">
        <v>21</v>
      </c>
      <c r="B58" s="35" t="s">
        <v>69</v>
      </c>
      <c r="C58" s="36"/>
      <c r="D58" s="112">
        <v>942</v>
      </c>
    </row>
    <row r="59" spans="1:4" s="3" customFormat="1" ht="15" customHeight="1" x14ac:dyDescent="0.25">
      <c r="A59" s="33" t="s">
        <v>70</v>
      </c>
      <c r="B59" s="46" t="s">
        <v>71</v>
      </c>
      <c r="C59" s="47"/>
      <c r="D59" s="39">
        <v>166</v>
      </c>
    </row>
    <row r="60" spans="1:4" s="3" customFormat="1" ht="15" customHeight="1" x14ac:dyDescent="0.25">
      <c r="A60" s="14"/>
      <c r="B60" s="12"/>
      <c r="C60" s="8"/>
      <c r="D60" s="39"/>
    </row>
    <row r="61" spans="1:4" s="3" customFormat="1" ht="15" customHeight="1" x14ac:dyDescent="0.25">
      <c r="A61" s="26" t="s">
        <v>72</v>
      </c>
      <c r="B61" s="27" t="s">
        <v>129</v>
      </c>
      <c r="C61" s="28"/>
      <c r="D61" s="39">
        <v>326</v>
      </c>
    </row>
    <row r="62" spans="1:4" s="3" customFormat="1" ht="15" customHeight="1" x14ac:dyDescent="0.25">
      <c r="A62" s="14"/>
      <c r="B62" s="12" t="s">
        <v>150</v>
      </c>
      <c r="C62" s="93"/>
      <c r="D62" s="113"/>
    </row>
    <row r="63" spans="1:4" s="3" customFormat="1" ht="15" customHeight="1" x14ac:dyDescent="0.25">
      <c r="A63" s="15"/>
      <c r="B63" s="13" t="s">
        <v>73</v>
      </c>
      <c r="C63" s="6"/>
      <c r="D63" s="39"/>
    </row>
    <row r="64" spans="1:4" s="3" customFormat="1" ht="15" customHeight="1" x14ac:dyDescent="0.25">
      <c r="A64" s="15"/>
      <c r="B64" s="13" t="s">
        <v>74</v>
      </c>
      <c r="C64" s="6"/>
      <c r="D64" s="39"/>
    </row>
    <row r="65" spans="1:4" s="3" customFormat="1" ht="5.25" customHeight="1" x14ac:dyDescent="0.25">
      <c r="A65" s="16"/>
      <c r="B65" s="17"/>
      <c r="C65" s="32"/>
      <c r="D65" s="39"/>
    </row>
    <row r="66" spans="1:4" s="3" customFormat="1" ht="15" customHeight="1" x14ac:dyDescent="0.25">
      <c r="A66" s="16" t="s">
        <v>75</v>
      </c>
      <c r="B66" s="17" t="s">
        <v>66</v>
      </c>
      <c r="C66" s="98"/>
      <c r="D66" s="113">
        <v>396</v>
      </c>
    </row>
    <row r="67" spans="1:4" s="3" customFormat="1" ht="3.75" customHeight="1" x14ac:dyDescent="0.25">
      <c r="A67" s="15"/>
      <c r="B67" s="13"/>
      <c r="C67" s="99"/>
      <c r="D67" s="49"/>
    </row>
    <row r="68" spans="1:4" s="3" customFormat="1" ht="15" customHeight="1" x14ac:dyDescent="0.25">
      <c r="A68" s="15" t="s">
        <v>76</v>
      </c>
      <c r="B68" s="13" t="s">
        <v>68</v>
      </c>
      <c r="C68" s="92"/>
      <c r="D68" s="113">
        <v>54</v>
      </c>
    </row>
    <row r="69" spans="1:4" s="3" customFormat="1" ht="32.25" customHeight="1" x14ac:dyDescent="0.25">
      <c r="A69" s="34" t="s">
        <v>22</v>
      </c>
      <c r="B69" s="37" t="s">
        <v>77</v>
      </c>
      <c r="C69" s="95"/>
      <c r="D69" s="114">
        <v>466</v>
      </c>
    </row>
    <row r="70" spans="1:4" s="3" customFormat="1" ht="15" customHeight="1" x14ac:dyDescent="0.25">
      <c r="A70" s="33" t="s">
        <v>78</v>
      </c>
      <c r="B70" s="46" t="s">
        <v>117</v>
      </c>
      <c r="C70" s="96"/>
      <c r="D70" s="39">
        <v>358</v>
      </c>
    </row>
    <row r="71" spans="1:4" s="3" customFormat="1" ht="15" customHeight="1" x14ac:dyDescent="0.25">
      <c r="A71" s="14"/>
      <c r="B71" s="12" t="s">
        <v>79</v>
      </c>
      <c r="C71" s="8"/>
      <c r="D71" s="39"/>
    </row>
    <row r="72" spans="1:4" s="3" customFormat="1" ht="15" customHeight="1" x14ac:dyDescent="0.25">
      <c r="A72" s="15"/>
      <c r="B72" s="13" t="s">
        <v>80</v>
      </c>
      <c r="C72" s="6"/>
      <c r="D72" s="39"/>
    </row>
    <row r="73" spans="1:4" s="3" customFormat="1" ht="15" customHeight="1" x14ac:dyDescent="0.25">
      <c r="A73" s="15"/>
      <c r="B73" s="13" t="s">
        <v>81</v>
      </c>
      <c r="C73" s="6"/>
      <c r="D73" s="39"/>
    </row>
    <row r="74" spans="1:4" s="3" customFormat="1" ht="15" customHeight="1" x14ac:dyDescent="0.25">
      <c r="A74" s="15"/>
      <c r="B74" s="13" t="s">
        <v>82</v>
      </c>
      <c r="C74" s="6"/>
      <c r="D74" s="39"/>
    </row>
    <row r="75" spans="1:4" s="3" customFormat="1" ht="5.25" customHeight="1" x14ac:dyDescent="0.25">
      <c r="A75" s="16"/>
      <c r="B75" s="17"/>
      <c r="C75" s="8"/>
      <c r="D75" s="39"/>
    </row>
    <row r="76" spans="1:4" s="3" customFormat="1" ht="15" customHeight="1" x14ac:dyDescent="0.25">
      <c r="A76" s="26" t="s">
        <v>83</v>
      </c>
      <c r="B76" s="27" t="s">
        <v>66</v>
      </c>
      <c r="C76" s="8"/>
      <c r="D76" s="39">
        <v>108</v>
      </c>
    </row>
    <row r="77" spans="1:4" s="3" customFormat="1" ht="42" customHeight="1" x14ac:dyDescent="0.25">
      <c r="A77" s="34" t="s">
        <v>26</v>
      </c>
      <c r="B77" s="37" t="s">
        <v>84</v>
      </c>
      <c r="C77" s="36"/>
      <c r="D77" s="112">
        <v>374</v>
      </c>
    </row>
    <row r="78" spans="1:4" s="3" customFormat="1" ht="32.25" customHeight="1" x14ac:dyDescent="0.25">
      <c r="A78" s="33" t="s">
        <v>85</v>
      </c>
      <c r="B78" s="48" t="s">
        <v>118</v>
      </c>
      <c r="C78" s="47"/>
      <c r="D78" s="39">
        <v>320</v>
      </c>
    </row>
    <row r="79" spans="1:4" s="3" customFormat="1" ht="15" customHeight="1" x14ac:dyDescent="0.25">
      <c r="A79" s="14"/>
      <c r="B79" s="12" t="s">
        <v>86</v>
      </c>
      <c r="C79" s="93"/>
      <c r="D79" s="113"/>
    </row>
    <row r="80" spans="1:4" s="3" customFormat="1" ht="15" customHeight="1" x14ac:dyDescent="0.25">
      <c r="A80" s="15"/>
      <c r="B80" s="13" t="s">
        <v>87</v>
      </c>
      <c r="C80" s="6"/>
      <c r="D80" s="39"/>
    </row>
    <row r="81" spans="1:4" s="3" customFormat="1" ht="15" customHeight="1" x14ac:dyDescent="0.25">
      <c r="A81" s="15"/>
      <c r="B81" s="13" t="s">
        <v>173</v>
      </c>
      <c r="C81" s="92"/>
      <c r="D81" s="113"/>
    </row>
    <row r="82" spans="1:4" s="3" customFormat="1" ht="15" customHeight="1" x14ac:dyDescent="0.25">
      <c r="A82" s="15"/>
      <c r="B82" s="13" t="s">
        <v>88</v>
      </c>
      <c r="C82" s="6"/>
      <c r="D82" s="39"/>
    </row>
    <row r="83" spans="1:4" s="3" customFormat="1" ht="15" customHeight="1" x14ac:dyDescent="0.25">
      <c r="A83" s="16"/>
      <c r="B83" s="17" t="s">
        <v>89</v>
      </c>
      <c r="C83" s="18"/>
      <c r="D83" s="39"/>
    </row>
    <row r="84" spans="1:4" s="3" customFormat="1" ht="3.75" customHeight="1" x14ac:dyDescent="0.25">
      <c r="A84" s="15"/>
      <c r="B84" s="13"/>
      <c r="C84" s="6"/>
      <c r="D84" s="39"/>
    </row>
    <row r="85" spans="1:4" s="3" customFormat="1" ht="15" customHeight="1" x14ac:dyDescent="0.25">
      <c r="A85" s="26" t="s">
        <v>90</v>
      </c>
      <c r="B85" s="27" t="s">
        <v>68</v>
      </c>
      <c r="C85" s="28"/>
      <c r="D85" s="39">
        <v>54</v>
      </c>
    </row>
    <row r="86" spans="1:4" s="3" customFormat="1" ht="32.25" customHeight="1" x14ac:dyDescent="0.25">
      <c r="A86" s="34" t="s">
        <v>23</v>
      </c>
      <c r="B86" s="37" t="s">
        <v>91</v>
      </c>
      <c r="C86" s="94"/>
      <c r="D86" s="110">
        <v>590</v>
      </c>
    </row>
    <row r="87" spans="1:4" s="3" customFormat="1" ht="15" customHeight="1" x14ac:dyDescent="0.25">
      <c r="A87" s="14"/>
      <c r="B87" s="12" t="s">
        <v>92</v>
      </c>
      <c r="C87" s="8"/>
      <c r="D87" s="39">
        <v>256</v>
      </c>
    </row>
    <row r="88" spans="1:4" s="3" customFormat="1" ht="15" customHeight="1" x14ac:dyDescent="0.25">
      <c r="A88" s="15"/>
      <c r="B88" s="13" t="s">
        <v>93</v>
      </c>
      <c r="C88" s="6"/>
      <c r="D88" s="39">
        <v>90</v>
      </c>
    </row>
    <row r="89" spans="1:4" s="3" customFormat="1" ht="15" customHeight="1" x14ac:dyDescent="0.25">
      <c r="A89" s="15"/>
      <c r="B89" s="13" t="s">
        <v>94</v>
      </c>
      <c r="C89" s="6"/>
      <c r="D89" s="39">
        <v>64</v>
      </c>
    </row>
    <row r="90" spans="1:4" s="3" customFormat="1" ht="4.5" customHeight="1" x14ac:dyDescent="0.25">
      <c r="A90" s="16"/>
      <c r="B90" s="17"/>
      <c r="C90" s="18"/>
      <c r="D90" s="39"/>
    </row>
    <row r="91" spans="1:4" s="3" customFormat="1" ht="15" customHeight="1" x14ac:dyDescent="0.25">
      <c r="A91" s="26" t="s">
        <v>95</v>
      </c>
      <c r="B91" s="27" t="s">
        <v>66</v>
      </c>
      <c r="C91" s="28"/>
      <c r="D91" s="39">
        <v>180</v>
      </c>
    </row>
    <row r="92" spans="1:4" s="3" customFormat="1" ht="15" customHeight="1" x14ac:dyDescent="0.25">
      <c r="A92" s="14"/>
      <c r="B92" s="105"/>
      <c r="C92" s="8"/>
      <c r="D92" s="39"/>
    </row>
    <row r="93" spans="1:4" s="3" customFormat="1" ht="19.5" customHeight="1" x14ac:dyDescent="0.25">
      <c r="A93" s="26" t="s">
        <v>128</v>
      </c>
      <c r="B93" s="38" t="s">
        <v>99</v>
      </c>
      <c r="C93" s="28"/>
      <c r="D93" s="39" t="s">
        <v>196</v>
      </c>
    </row>
    <row r="94" spans="1:4" s="3" customFormat="1" ht="19.5" customHeight="1" x14ac:dyDescent="0.25">
      <c r="A94" s="14" t="s">
        <v>97</v>
      </c>
      <c r="B94" s="25" t="s">
        <v>127</v>
      </c>
      <c r="C94" s="8"/>
      <c r="D94" s="39" t="s">
        <v>197</v>
      </c>
    </row>
    <row r="95" spans="1:4" s="3" customFormat="1" ht="24.95" customHeight="1" x14ac:dyDescent="0.25">
      <c r="A95" s="49"/>
      <c r="B95" s="49" t="s">
        <v>198</v>
      </c>
      <c r="C95" s="49">
        <v>900</v>
      </c>
      <c r="D95" s="49"/>
    </row>
  </sheetData>
  <mergeCells count="5">
    <mergeCell ref="A2:C2"/>
    <mergeCell ref="A4:C4"/>
    <mergeCell ref="A6:A9"/>
    <mergeCell ref="B6:B9"/>
    <mergeCell ref="C6:C9"/>
  </mergeCells>
  <phoneticPr fontId="7" type="noConversion"/>
  <printOptions horizontalCentered="1"/>
  <pageMargins left="0.39370078740157483" right="0.31496062992125984" top="0.51181102362204722" bottom="0.19685039370078741" header="0.39370078740157483" footer="0.39370078740157483"/>
  <pageSetup paperSize="9" scale="80" fitToHeight="2" orientation="portrait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9"/>
  <sheetViews>
    <sheetView tabSelected="1" workbookViewId="0">
      <selection activeCell="A4" sqref="A4:Y4"/>
    </sheetView>
  </sheetViews>
  <sheetFormatPr defaultRowHeight="12.75" x14ac:dyDescent="0.2"/>
  <cols>
    <col min="1" max="1" width="7.85546875" style="52" customWidth="1"/>
    <col min="2" max="2" width="27.42578125" style="141" customWidth="1"/>
    <col min="3" max="3" width="3.7109375" style="141" customWidth="1"/>
    <col min="4" max="4" width="3" style="141" customWidth="1"/>
    <col min="5" max="5" width="3.140625" style="141" customWidth="1"/>
    <col min="6" max="6" width="3.5703125" style="141" customWidth="1"/>
    <col min="7" max="7" width="3.42578125" style="141" customWidth="1"/>
    <col min="8" max="8" width="3.140625" style="141" customWidth="1"/>
    <col min="9" max="9" width="3.42578125" style="141" customWidth="1"/>
    <col min="10" max="10" width="3.28515625" style="52" customWidth="1"/>
    <col min="11" max="11" width="5.28515625" style="52" customWidth="1"/>
    <col min="12" max="12" width="5.42578125" style="52" customWidth="1"/>
    <col min="13" max="13" width="4.85546875" style="52" customWidth="1"/>
    <col min="14" max="14" width="6.28515625" style="52" customWidth="1"/>
    <col min="15" max="15" width="4.42578125" style="52" customWidth="1"/>
    <col min="16" max="17" width="5.140625" style="52" customWidth="1"/>
    <col min="18" max="19" width="6.42578125" style="52" customWidth="1"/>
    <col min="20" max="20" width="6.140625" style="52" customWidth="1"/>
    <col min="21" max="21" width="6.42578125" style="52" customWidth="1"/>
    <col min="22" max="23" width="6" style="52" customWidth="1"/>
    <col min="24" max="24" width="5.140625" style="52" customWidth="1"/>
    <col min="25" max="25" width="3.7109375" style="52" customWidth="1"/>
    <col min="26" max="26" width="6.42578125" style="52" customWidth="1"/>
    <col min="27" max="16384" width="9.140625" style="52"/>
  </cols>
  <sheetData>
    <row r="1" spans="1:26" x14ac:dyDescent="0.2">
      <c r="A1" s="119"/>
      <c r="B1" s="134"/>
      <c r="C1" s="134"/>
      <c r="D1" s="134"/>
      <c r="E1" s="134"/>
      <c r="F1" s="134"/>
      <c r="G1" s="134"/>
      <c r="H1" s="134"/>
      <c r="I1" s="134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x14ac:dyDescent="0.2">
      <c r="A2" s="250" t="s">
        <v>185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120"/>
    </row>
    <row r="3" spans="1:26" x14ac:dyDescent="0.2">
      <c r="A3" s="120"/>
      <c r="B3" s="135"/>
      <c r="C3" s="135"/>
      <c r="D3" s="135"/>
      <c r="E3" s="135"/>
      <c r="F3" s="135"/>
      <c r="G3" s="135"/>
      <c r="H3" s="135"/>
      <c r="I3" s="135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1:26" ht="13.5" x14ac:dyDescent="0.25">
      <c r="A4" s="251" t="s">
        <v>264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119"/>
    </row>
    <row r="5" spans="1:26" x14ac:dyDescent="0.2">
      <c r="A5" s="120"/>
      <c r="B5" s="135"/>
      <c r="C5" s="135"/>
      <c r="D5" s="135"/>
      <c r="E5" s="135"/>
      <c r="F5" s="135"/>
      <c r="G5" s="135"/>
      <c r="H5" s="135"/>
      <c r="I5" s="135"/>
      <c r="J5" s="120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0"/>
    </row>
    <row r="6" spans="1:26" ht="12.75" customHeight="1" x14ac:dyDescent="0.2">
      <c r="A6" s="238" t="s">
        <v>3</v>
      </c>
      <c r="B6" s="238" t="s">
        <v>4</v>
      </c>
      <c r="C6" s="239" t="s">
        <v>29</v>
      </c>
      <c r="D6" s="240"/>
      <c r="E6" s="240"/>
      <c r="F6" s="240"/>
      <c r="G6" s="240"/>
      <c r="H6" s="240"/>
      <c r="I6" s="240"/>
      <c r="J6" s="241"/>
      <c r="K6" s="252" t="s">
        <v>10</v>
      </c>
      <c r="L6" s="252"/>
      <c r="M6" s="252"/>
      <c r="N6" s="252"/>
      <c r="O6" s="252"/>
      <c r="P6" s="253" t="s">
        <v>15</v>
      </c>
      <c r="Q6" s="253"/>
      <c r="R6" s="253"/>
      <c r="S6" s="253"/>
      <c r="T6" s="253"/>
      <c r="U6" s="253"/>
      <c r="V6" s="253"/>
      <c r="W6" s="253"/>
      <c r="X6" s="253"/>
      <c r="Y6" s="253"/>
      <c r="Z6" s="115"/>
    </row>
    <row r="7" spans="1:26" x14ac:dyDescent="0.2">
      <c r="A7" s="238"/>
      <c r="B7" s="238"/>
      <c r="C7" s="242"/>
      <c r="D7" s="243"/>
      <c r="E7" s="243"/>
      <c r="F7" s="243"/>
      <c r="G7" s="243"/>
      <c r="H7" s="243"/>
      <c r="I7" s="243"/>
      <c r="J7" s="244"/>
      <c r="K7" s="254" t="s">
        <v>7</v>
      </c>
      <c r="L7" s="254" t="s">
        <v>56</v>
      </c>
      <c r="M7" s="253" t="s">
        <v>8</v>
      </c>
      <c r="N7" s="253"/>
      <c r="O7" s="253"/>
      <c r="P7" s="238" t="s">
        <v>6</v>
      </c>
      <c r="Q7" s="238"/>
      <c r="R7" s="238" t="s">
        <v>12</v>
      </c>
      <c r="S7" s="238"/>
      <c r="T7" s="255" t="s">
        <v>13</v>
      </c>
      <c r="U7" s="255"/>
      <c r="V7" s="255" t="s">
        <v>14</v>
      </c>
      <c r="W7" s="255"/>
      <c r="X7" s="255"/>
      <c r="Y7" s="255"/>
      <c r="Z7" s="122"/>
    </row>
    <row r="8" spans="1:26" x14ac:dyDescent="0.2">
      <c r="A8" s="238"/>
      <c r="B8" s="238"/>
      <c r="C8" s="242"/>
      <c r="D8" s="243"/>
      <c r="E8" s="243"/>
      <c r="F8" s="243"/>
      <c r="G8" s="243"/>
      <c r="H8" s="243"/>
      <c r="I8" s="243"/>
      <c r="J8" s="244"/>
      <c r="K8" s="254"/>
      <c r="L8" s="254"/>
      <c r="M8" s="254" t="s">
        <v>9</v>
      </c>
      <c r="N8" s="238" t="s">
        <v>11</v>
      </c>
      <c r="O8" s="238"/>
      <c r="P8" s="237" t="s">
        <v>214</v>
      </c>
      <c r="Q8" s="237" t="s">
        <v>222</v>
      </c>
      <c r="R8" s="237" t="s">
        <v>252</v>
      </c>
      <c r="S8" s="237" t="s">
        <v>253</v>
      </c>
      <c r="T8" s="237" t="s">
        <v>215</v>
      </c>
      <c r="U8" s="237" t="s">
        <v>223</v>
      </c>
      <c r="V8" s="237" t="s">
        <v>216</v>
      </c>
      <c r="W8" s="237" t="s">
        <v>224</v>
      </c>
      <c r="X8" s="248"/>
      <c r="Y8" s="238" t="s">
        <v>213</v>
      </c>
      <c r="Z8" s="123"/>
    </row>
    <row r="9" spans="1:26" ht="87.75" customHeight="1" x14ac:dyDescent="0.2">
      <c r="A9" s="238"/>
      <c r="B9" s="238"/>
      <c r="C9" s="245"/>
      <c r="D9" s="246"/>
      <c r="E9" s="246"/>
      <c r="F9" s="246"/>
      <c r="G9" s="246"/>
      <c r="H9" s="246"/>
      <c r="I9" s="246"/>
      <c r="J9" s="247"/>
      <c r="K9" s="254"/>
      <c r="L9" s="254"/>
      <c r="M9" s="254"/>
      <c r="N9" s="143" t="s">
        <v>179</v>
      </c>
      <c r="O9" s="143" t="s">
        <v>180</v>
      </c>
      <c r="P9" s="237"/>
      <c r="Q9" s="237"/>
      <c r="R9" s="237"/>
      <c r="S9" s="237"/>
      <c r="T9" s="237"/>
      <c r="U9" s="237"/>
      <c r="V9" s="237"/>
      <c r="W9" s="237"/>
      <c r="X9" s="249"/>
      <c r="Y9" s="238"/>
      <c r="Z9" s="123"/>
    </row>
    <row r="10" spans="1:26" x14ac:dyDescent="0.2">
      <c r="A10" s="89"/>
      <c r="B10" s="89"/>
      <c r="C10" s="167" t="s">
        <v>254</v>
      </c>
      <c r="D10" s="167" t="s">
        <v>255</v>
      </c>
      <c r="E10" s="167" t="s">
        <v>256</v>
      </c>
      <c r="F10" s="167" t="s">
        <v>257</v>
      </c>
      <c r="G10" s="167" t="s">
        <v>258</v>
      </c>
      <c r="H10" s="167" t="s">
        <v>259</v>
      </c>
      <c r="I10" s="167" t="s">
        <v>260</v>
      </c>
      <c r="J10" s="167" t="s">
        <v>261</v>
      </c>
      <c r="K10" s="144"/>
      <c r="L10" s="144"/>
      <c r="M10" s="144"/>
      <c r="N10" s="143"/>
      <c r="O10" s="143"/>
      <c r="P10" s="142">
        <f t="shared" ref="P10:X10" si="0">SUM(P13+P33+P38+P42)</f>
        <v>612</v>
      </c>
      <c r="Q10" s="142">
        <f t="shared" si="0"/>
        <v>828</v>
      </c>
      <c r="R10" s="142">
        <f t="shared" si="0"/>
        <v>612</v>
      </c>
      <c r="S10" s="142">
        <f t="shared" si="0"/>
        <v>756</v>
      </c>
      <c r="T10" s="142">
        <f t="shared" si="0"/>
        <v>612</v>
      </c>
      <c r="U10" s="142">
        <f t="shared" si="0"/>
        <v>828</v>
      </c>
      <c r="V10" s="142">
        <f t="shared" si="0"/>
        <v>612</v>
      </c>
      <c r="W10" s="142">
        <f t="shared" si="0"/>
        <v>468</v>
      </c>
      <c r="X10" s="126">
        <f t="shared" si="0"/>
        <v>5328</v>
      </c>
      <c r="Y10" s="89"/>
      <c r="Z10" s="123"/>
    </row>
    <row r="11" spans="1:26" x14ac:dyDescent="0.2">
      <c r="A11" s="90">
        <v>1</v>
      </c>
      <c r="B11" s="89">
        <v>2</v>
      </c>
      <c r="C11" s="166">
        <v>3</v>
      </c>
      <c r="D11" s="166">
        <v>4</v>
      </c>
      <c r="E11" s="166">
        <v>5</v>
      </c>
      <c r="F11" s="166">
        <v>6</v>
      </c>
      <c r="G11" s="166">
        <v>7</v>
      </c>
      <c r="H11" s="166">
        <v>8</v>
      </c>
      <c r="I11" s="166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169">
        <v>24</v>
      </c>
      <c r="Y11" s="90">
        <v>25</v>
      </c>
      <c r="Z11" s="122"/>
    </row>
    <row r="12" spans="1:26" ht="25.5" x14ac:dyDescent="0.2">
      <c r="A12" s="169"/>
      <c r="B12" s="166" t="s">
        <v>262</v>
      </c>
      <c r="C12" s="198">
        <v>3</v>
      </c>
      <c r="D12" s="197">
        <v>7</v>
      </c>
      <c r="E12" s="197">
        <v>3</v>
      </c>
      <c r="F12" s="197">
        <v>13</v>
      </c>
      <c r="G12" s="197">
        <v>2</v>
      </c>
      <c r="H12" s="197">
        <v>4</v>
      </c>
      <c r="I12" s="197">
        <v>6</v>
      </c>
      <c r="J12" s="150">
        <v>8</v>
      </c>
      <c r="K12" s="169">
        <f>SUM(K13+K33+K38+K42)</f>
        <v>7467</v>
      </c>
      <c r="L12" s="169">
        <f>SUM(L13+L33+L38+L42)</f>
        <v>1929</v>
      </c>
      <c r="M12" s="171">
        <f>SUM(M13+M33+M38+M42)</f>
        <v>5328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22"/>
    </row>
    <row r="13" spans="1:26" ht="28.5" x14ac:dyDescent="0.2">
      <c r="A13" s="161" t="s">
        <v>151</v>
      </c>
      <c r="B13" s="162" t="s">
        <v>246</v>
      </c>
      <c r="C13" s="162"/>
      <c r="D13" s="162"/>
      <c r="E13" s="162"/>
      <c r="F13" s="162"/>
      <c r="G13" s="162"/>
      <c r="H13" s="162"/>
      <c r="I13" s="162"/>
      <c r="J13" s="145"/>
      <c r="K13" s="145">
        <f t="shared" ref="K13:L13" si="1">SUM(K14+K23)</f>
        <v>2122</v>
      </c>
      <c r="L13" s="145">
        <f t="shared" si="1"/>
        <v>508</v>
      </c>
      <c r="M13" s="145">
        <f>SUM(M14+M23)</f>
        <v>1404</v>
      </c>
      <c r="N13" s="145">
        <f t="shared" ref="N13:Y13" si="2">SUM(N14+N23)</f>
        <v>266</v>
      </c>
      <c r="O13" s="145">
        <f t="shared" si="2"/>
        <v>0</v>
      </c>
      <c r="P13" s="145">
        <f t="shared" si="2"/>
        <v>499</v>
      </c>
      <c r="Q13" s="145">
        <f t="shared" si="2"/>
        <v>474</v>
      </c>
      <c r="R13" s="145">
        <f t="shared" si="2"/>
        <v>168</v>
      </c>
      <c r="S13" s="145">
        <f t="shared" si="2"/>
        <v>224</v>
      </c>
      <c r="T13" s="145">
        <f t="shared" si="2"/>
        <v>39</v>
      </c>
      <c r="U13" s="145">
        <f t="shared" si="2"/>
        <v>0</v>
      </c>
      <c r="V13" s="145">
        <f t="shared" si="2"/>
        <v>0</v>
      </c>
      <c r="W13" s="145">
        <f t="shared" si="2"/>
        <v>0</v>
      </c>
      <c r="X13" s="145">
        <f t="shared" si="2"/>
        <v>1404</v>
      </c>
      <c r="Y13" s="145">
        <f t="shared" si="2"/>
        <v>0</v>
      </c>
      <c r="Z13" s="124">
        <f>SUM(P13:W13)</f>
        <v>1404</v>
      </c>
    </row>
    <row r="14" spans="1:26" ht="16.5" customHeight="1" x14ac:dyDescent="0.2">
      <c r="A14" s="116"/>
      <c r="B14" s="136" t="s">
        <v>219</v>
      </c>
      <c r="C14" s="136"/>
      <c r="D14" s="136"/>
      <c r="E14" s="136"/>
      <c r="F14" s="136"/>
      <c r="G14" s="136"/>
      <c r="H14" s="136"/>
      <c r="I14" s="136"/>
      <c r="J14" s="125"/>
      <c r="K14" s="194">
        <f>SUM(K15:K22)</f>
        <v>1337</v>
      </c>
      <c r="L14" s="194">
        <f>SUM(L15:L22)</f>
        <v>275</v>
      </c>
      <c r="M14" s="194">
        <f t="shared" ref="M14:X14" si="3">SUM(M15:M22)</f>
        <v>889</v>
      </c>
      <c r="N14" s="194">
        <f t="shared" si="3"/>
        <v>149</v>
      </c>
      <c r="O14" s="194">
        <f t="shared" si="3"/>
        <v>0</v>
      </c>
      <c r="P14" s="194">
        <f t="shared" si="3"/>
        <v>306</v>
      </c>
      <c r="Q14" s="194">
        <f t="shared" si="3"/>
        <v>273</v>
      </c>
      <c r="R14" s="194">
        <f t="shared" si="3"/>
        <v>112</v>
      </c>
      <c r="S14" s="194">
        <f t="shared" si="3"/>
        <v>159</v>
      </c>
      <c r="T14" s="194">
        <f t="shared" si="3"/>
        <v>39</v>
      </c>
      <c r="U14" s="194">
        <f t="shared" si="3"/>
        <v>0</v>
      </c>
      <c r="V14" s="194">
        <f t="shared" si="3"/>
        <v>0</v>
      </c>
      <c r="W14" s="194">
        <f t="shared" si="3"/>
        <v>0</v>
      </c>
      <c r="X14" s="194">
        <f t="shared" si="3"/>
        <v>889</v>
      </c>
      <c r="Y14" s="126"/>
      <c r="Z14" s="124"/>
    </row>
    <row r="15" spans="1:26" x14ac:dyDescent="0.2">
      <c r="A15" s="116" t="s">
        <v>231</v>
      </c>
      <c r="B15" s="137" t="s">
        <v>230</v>
      </c>
      <c r="C15" s="196" t="s">
        <v>265</v>
      </c>
      <c r="D15" s="172"/>
      <c r="E15" s="172"/>
      <c r="F15" s="172" t="s">
        <v>16</v>
      </c>
      <c r="G15" s="172"/>
      <c r="H15" s="172"/>
      <c r="I15" s="172"/>
      <c r="J15" s="127"/>
      <c r="K15" s="90">
        <v>117</v>
      </c>
      <c r="L15" s="90">
        <v>32</v>
      </c>
      <c r="M15" s="90">
        <v>78</v>
      </c>
      <c r="N15" s="90">
        <v>0</v>
      </c>
      <c r="O15" s="90">
        <v>0</v>
      </c>
      <c r="P15" s="90">
        <v>19</v>
      </c>
      <c r="Q15" s="90">
        <v>15</v>
      </c>
      <c r="R15" s="90">
        <v>15</v>
      </c>
      <c r="S15" s="90">
        <v>29</v>
      </c>
      <c r="T15" s="90">
        <v>0</v>
      </c>
      <c r="U15" s="90">
        <v>0</v>
      </c>
      <c r="V15" s="90">
        <v>0</v>
      </c>
      <c r="W15" s="90">
        <v>0</v>
      </c>
      <c r="X15" s="126">
        <f t="shared" ref="X15:X28" si="4">SUM(P15:W15)</f>
        <v>78</v>
      </c>
      <c r="Y15" s="90"/>
      <c r="Z15" s="122"/>
    </row>
    <row r="16" spans="1:26" x14ac:dyDescent="0.2">
      <c r="A16" s="116" t="s">
        <v>232</v>
      </c>
      <c r="B16" s="137" t="s">
        <v>154</v>
      </c>
      <c r="C16" s="172"/>
      <c r="D16" s="172"/>
      <c r="E16" s="172"/>
      <c r="F16" s="172" t="s">
        <v>48</v>
      </c>
      <c r="G16" s="172"/>
      <c r="H16" s="172"/>
      <c r="I16" s="172"/>
      <c r="J16" s="127"/>
      <c r="K16" s="90">
        <f>SUM(L16:M16)</f>
        <v>161</v>
      </c>
      <c r="L16" s="90">
        <v>44</v>
      </c>
      <c r="M16" s="90">
        <v>117</v>
      </c>
      <c r="N16" s="90">
        <v>0</v>
      </c>
      <c r="O16" s="90">
        <v>0</v>
      </c>
      <c r="P16" s="90">
        <v>49</v>
      </c>
      <c r="Q16" s="90">
        <v>9</v>
      </c>
      <c r="R16" s="90">
        <v>19</v>
      </c>
      <c r="S16" s="90">
        <v>40</v>
      </c>
      <c r="T16" s="90"/>
      <c r="U16" s="90"/>
      <c r="V16" s="90"/>
      <c r="W16" s="90"/>
      <c r="X16" s="126">
        <f t="shared" si="4"/>
        <v>117</v>
      </c>
      <c r="Y16" s="90"/>
      <c r="Z16" s="122"/>
    </row>
    <row r="17" spans="1:30" x14ac:dyDescent="0.2">
      <c r="A17" s="116" t="s">
        <v>233</v>
      </c>
      <c r="B17" s="137" t="s">
        <v>35</v>
      </c>
      <c r="C17" s="172"/>
      <c r="D17" s="172"/>
      <c r="E17" s="172"/>
      <c r="F17" s="172" t="s">
        <v>48</v>
      </c>
      <c r="G17" s="172"/>
      <c r="H17" s="172"/>
      <c r="I17" s="172"/>
      <c r="J17" s="127"/>
      <c r="K17" s="90">
        <f>SUM(L17:M17)</f>
        <v>156</v>
      </c>
      <c r="L17" s="90">
        <v>39</v>
      </c>
      <c r="M17" s="90">
        <v>117</v>
      </c>
      <c r="N17" s="90">
        <v>0</v>
      </c>
      <c r="O17" s="90">
        <v>0</v>
      </c>
      <c r="P17" s="90">
        <v>34</v>
      </c>
      <c r="Q17" s="90">
        <v>44</v>
      </c>
      <c r="R17" s="90">
        <v>17</v>
      </c>
      <c r="S17" s="90">
        <v>22</v>
      </c>
      <c r="T17" s="90">
        <v>0</v>
      </c>
      <c r="U17" s="90">
        <v>0</v>
      </c>
      <c r="V17" s="90">
        <v>0</v>
      </c>
      <c r="W17" s="90">
        <v>0</v>
      </c>
      <c r="X17" s="126">
        <f t="shared" si="4"/>
        <v>117</v>
      </c>
      <c r="Y17" s="90"/>
      <c r="Z17" s="122"/>
    </row>
    <row r="18" spans="1:30" ht="21" customHeight="1" x14ac:dyDescent="0.2">
      <c r="A18" s="116" t="s">
        <v>242</v>
      </c>
      <c r="B18" s="137" t="s">
        <v>268</v>
      </c>
      <c r="C18" s="196" t="s">
        <v>265</v>
      </c>
      <c r="D18" s="172"/>
      <c r="E18" s="172"/>
      <c r="F18" s="172" t="s">
        <v>16</v>
      </c>
      <c r="G18" s="172"/>
      <c r="H18" s="172"/>
      <c r="I18" s="172"/>
      <c r="J18" s="127"/>
      <c r="K18" s="195">
        <v>435</v>
      </c>
      <c r="L18" s="195">
        <v>35</v>
      </c>
      <c r="M18" s="195">
        <v>234</v>
      </c>
      <c r="N18" s="195">
        <v>32</v>
      </c>
      <c r="O18" s="195">
        <v>0</v>
      </c>
      <c r="P18" s="195">
        <v>68</v>
      </c>
      <c r="Q18" s="195">
        <v>76</v>
      </c>
      <c r="R18" s="195">
        <v>46</v>
      </c>
      <c r="S18" s="195">
        <v>44</v>
      </c>
      <c r="T18" s="195">
        <v>0</v>
      </c>
      <c r="U18" s="195">
        <v>0</v>
      </c>
      <c r="V18" s="195">
        <v>0</v>
      </c>
      <c r="W18" s="195">
        <v>0</v>
      </c>
      <c r="X18" s="194">
        <f t="shared" si="4"/>
        <v>234</v>
      </c>
      <c r="Y18" s="195"/>
      <c r="Z18" s="122"/>
    </row>
    <row r="19" spans="1:30" x14ac:dyDescent="0.2">
      <c r="A19" s="116" t="s">
        <v>234</v>
      </c>
      <c r="B19" s="137" t="s">
        <v>33</v>
      </c>
      <c r="C19" s="172"/>
      <c r="D19" s="172" t="s">
        <v>48</v>
      </c>
      <c r="E19" s="172"/>
      <c r="F19" s="172"/>
      <c r="G19" s="172"/>
      <c r="H19" s="172"/>
      <c r="I19" s="172"/>
      <c r="J19" s="127"/>
      <c r="K19" s="90">
        <f t="shared" ref="K19:K28" si="5">SUM(L19:M19)</f>
        <v>141</v>
      </c>
      <c r="L19" s="90">
        <v>24</v>
      </c>
      <c r="M19" s="90">
        <v>117</v>
      </c>
      <c r="N19" s="90">
        <v>0</v>
      </c>
      <c r="O19" s="90">
        <v>0</v>
      </c>
      <c r="P19" s="90">
        <v>69</v>
      </c>
      <c r="Q19" s="90">
        <v>48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126">
        <f t="shared" si="4"/>
        <v>117</v>
      </c>
      <c r="Y19" s="90"/>
      <c r="Z19" s="122"/>
    </row>
    <row r="20" spans="1:30" x14ac:dyDescent="0.2">
      <c r="A20" s="116" t="s">
        <v>235</v>
      </c>
      <c r="B20" s="137" t="s">
        <v>37</v>
      </c>
      <c r="C20" s="172"/>
      <c r="D20" s="172"/>
      <c r="E20" s="172"/>
      <c r="F20" s="172" t="s">
        <v>48</v>
      </c>
      <c r="G20" s="172"/>
      <c r="H20" s="172"/>
      <c r="I20" s="172"/>
      <c r="J20" s="127"/>
      <c r="K20" s="90">
        <f t="shared" si="5"/>
        <v>175</v>
      </c>
      <c r="L20" s="90">
        <v>58</v>
      </c>
      <c r="M20" s="90">
        <v>117</v>
      </c>
      <c r="N20" s="90">
        <v>117</v>
      </c>
      <c r="O20" s="90">
        <v>0</v>
      </c>
      <c r="P20" s="90">
        <v>34</v>
      </c>
      <c r="Q20" s="90">
        <v>44</v>
      </c>
      <c r="R20" s="90">
        <v>15</v>
      </c>
      <c r="S20" s="90">
        <v>24</v>
      </c>
      <c r="T20" s="90">
        <v>0</v>
      </c>
      <c r="U20" s="90">
        <v>0</v>
      </c>
      <c r="V20" s="90">
        <v>0</v>
      </c>
      <c r="W20" s="90">
        <v>0</v>
      </c>
      <c r="X20" s="126">
        <f t="shared" si="4"/>
        <v>117</v>
      </c>
      <c r="Y20" s="90"/>
      <c r="Z20" s="122"/>
    </row>
    <row r="21" spans="1:30" ht="25.5" x14ac:dyDescent="0.2">
      <c r="A21" s="116" t="s">
        <v>236</v>
      </c>
      <c r="B21" s="137" t="s">
        <v>158</v>
      </c>
      <c r="C21" s="172"/>
      <c r="D21" s="172" t="s">
        <v>48</v>
      </c>
      <c r="E21" s="172"/>
      <c r="F21" s="172"/>
      <c r="G21" s="172"/>
      <c r="H21" s="172"/>
      <c r="I21" s="172"/>
      <c r="J21" s="127"/>
      <c r="K21" s="90">
        <f t="shared" si="5"/>
        <v>105</v>
      </c>
      <c r="L21" s="90">
        <v>35</v>
      </c>
      <c r="M21" s="90">
        <v>70</v>
      </c>
      <c r="N21" s="90">
        <v>0</v>
      </c>
      <c r="O21" s="90">
        <v>0</v>
      </c>
      <c r="P21" s="90">
        <v>33</v>
      </c>
      <c r="Q21" s="90">
        <v>37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126">
        <f t="shared" si="4"/>
        <v>70</v>
      </c>
      <c r="Y21" s="90"/>
      <c r="Z21" s="122"/>
    </row>
    <row r="22" spans="1:30" x14ac:dyDescent="0.2">
      <c r="A22" s="116" t="s">
        <v>245</v>
      </c>
      <c r="B22" s="206" t="s">
        <v>266</v>
      </c>
      <c r="C22" s="172"/>
      <c r="D22" s="172"/>
      <c r="E22" s="172"/>
      <c r="F22" s="172"/>
      <c r="G22" s="172" t="s">
        <v>48</v>
      </c>
      <c r="H22" s="172"/>
      <c r="I22" s="172"/>
      <c r="J22" s="127"/>
      <c r="K22" s="194">
        <f>SUM(L22:M22)</f>
        <v>47</v>
      </c>
      <c r="L22" s="195">
        <v>8</v>
      </c>
      <c r="M22" s="195">
        <v>39</v>
      </c>
      <c r="N22" s="195"/>
      <c r="O22" s="195"/>
      <c r="P22" s="195"/>
      <c r="Q22" s="195"/>
      <c r="R22" s="195"/>
      <c r="S22" s="195"/>
      <c r="T22" s="195">
        <v>39</v>
      </c>
      <c r="U22" s="195"/>
      <c r="V22" s="195"/>
      <c r="W22" s="195"/>
      <c r="X22" s="194">
        <f t="shared" ref="X22" si="6">SUM(P22:W22)</f>
        <v>39</v>
      </c>
      <c r="Y22" s="195"/>
      <c r="Z22" s="122"/>
      <c r="AD22" s="52" t="s">
        <v>267</v>
      </c>
    </row>
    <row r="23" spans="1:30" ht="38.25" x14ac:dyDescent="0.2">
      <c r="A23" s="116"/>
      <c r="B23" s="136" t="s">
        <v>220</v>
      </c>
      <c r="C23" s="173"/>
      <c r="D23" s="173"/>
      <c r="E23" s="173"/>
      <c r="F23" s="173"/>
      <c r="G23" s="173"/>
      <c r="H23" s="173"/>
      <c r="I23" s="173"/>
      <c r="J23" s="127"/>
      <c r="K23" s="194">
        <f t="shared" ref="K23:L23" si="7">SUM(K24:K30)</f>
        <v>785</v>
      </c>
      <c r="L23" s="194">
        <f t="shared" si="7"/>
        <v>233</v>
      </c>
      <c r="M23" s="168">
        <f>SUM(M24:M30)</f>
        <v>515</v>
      </c>
      <c r="N23" s="194">
        <f t="shared" ref="N23:X23" si="8">SUM(N24:N30)</f>
        <v>117</v>
      </c>
      <c r="O23" s="194">
        <f t="shared" si="8"/>
        <v>0</v>
      </c>
      <c r="P23" s="194">
        <f t="shared" si="8"/>
        <v>193</v>
      </c>
      <c r="Q23" s="194">
        <f t="shared" si="8"/>
        <v>201</v>
      </c>
      <c r="R23" s="194">
        <f t="shared" si="8"/>
        <v>56</v>
      </c>
      <c r="S23" s="194">
        <f t="shared" si="8"/>
        <v>65</v>
      </c>
      <c r="T23" s="194">
        <f t="shared" si="8"/>
        <v>0</v>
      </c>
      <c r="U23" s="194">
        <f t="shared" si="8"/>
        <v>0</v>
      </c>
      <c r="V23" s="194">
        <f t="shared" si="8"/>
        <v>0</v>
      </c>
      <c r="W23" s="194">
        <f t="shared" si="8"/>
        <v>0</v>
      </c>
      <c r="X23" s="194">
        <f t="shared" si="8"/>
        <v>515</v>
      </c>
      <c r="Y23" s="90"/>
      <c r="Z23" s="122"/>
    </row>
    <row r="24" spans="1:30" x14ac:dyDescent="0.2">
      <c r="A24" s="116" t="s">
        <v>237</v>
      </c>
      <c r="B24" s="137" t="s">
        <v>156</v>
      </c>
      <c r="C24" s="172"/>
      <c r="D24" s="172" t="s">
        <v>48</v>
      </c>
      <c r="E24" s="172"/>
      <c r="F24" s="172"/>
      <c r="G24" s="172"/>
      <c r="H24" s="172"/>
      <c r="I24" s="172"/>
      <c r="J24" s="127"/>
      <c r="K24" s="90">
        <f t="shared" si="5"/>
        <v>112</v>
      </c>
      <c r="L24" s="90">
        <v>34</v>
      </c>
      <c r="M24" s="90">
        <v>78</v>
      </c>
      <c r="N24" s="90">
        <v>13</v>
      </c>
      <c r="O24" s="90">
        <v>0</v>
      </c>
      <c r="P24" s="90">
        <v>48</v>
      </c>
      <c r="Q24" s="90">
        <v>30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126">
        <f t="shared" si="4"/>
        <v>78</v>
      </c>
      <c r="Y24" s="90"/>
      <c r="Z24" s="122"/>
    </row>
    <row r="25" spans="1:30" x14ac:dyDescent="0.2">
      <c r="A25" s="116" t="s">
        <v>238</v>
      </c>
      <c r="B25" s="137" t="s">
        <v>225</v>
      </c>
      <c r="C25" s="172"/>
      <c r="D25" s="172" t="s">
        <v>48</v>
      </c>
      <c r="E25" s="172"/>
      <c r="F25" s="172"/>
      <c r="G25" s="172"/>
      <c r="H25" s="172"/>
      <c r="I25" s="172"/>
      <c r="J25" s="127"/>
      <c r="K25" s="90">
        <f t="shared" si="5"/>
        <v>120</v>
      </c>
      <c r="L25" s="90">
        <v>12</v>
      </c>
      <c r="M25" s="90">
        <v>108</v>
      </c>
      <c r="N25" s="90">
        <v>0</v>
      </c>
      <c r="O25" s="90">
        <v>0</v>
      </c>
      <c r="P25" s="90">
        <v>60</v>
      </c>
      <c r="Q25" s="90">
        <v>48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126">
        <f t="shared" si="4"/>
        <v>108</v>
      </c>
      <c r="Y25" s="90"/>
      <c r="Z25" s="122"/>
    </row>
    <row r="26" spans="1:30" x14ac:dyDescent="0.2">
      <c r="A26" s="116" t="s">
        <v>239</v>
      </c>
      <c r="B26" s="137" t="s">
        <v>157</v>
      </c>
      <c r="C26" s="172"/>
      <c r="D26" s="172" t="s">
        <v>48</v>
      </c>
      <c r="E26" s="172"/>
      <c r="F26" s="172"/>
      <c r="G26" s="172"/>
      <c r="H26" s="172"/>
      <c r="I26" s="172"/>
      <c r="J26" s="127"/>
      <c r="K26" s="90">
        <f t="shared" si="5"/>
        <v>49</v>
      </c>
      <c r="L26" s="90">
        <v>13</v>
      </c>
      <c r="M26" s="90">
        <v>36</v>
      </c>
      <c r="N26" s="90">
        <v>7</v>
      </c>
      <c r="O26" s="90">
        <v>0</v>
      </c>
      <c r="P26" s="90">
        <v>17</v>
      </c>
      <c r="Q26" s="90">
        <v>19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126">
        <f t="shared" si="4"/>
        <v>36</v>
      </c>
      <c r="Y26" s="90"/>
      <c r="Z26" s="122"/>
    </row>
    <row r="27" spans="1:30" x14ac:dyDescent="0.2">
      <c r="A27" s="116" t="s">
        <v>240</v>
      </c>
      <c r="B27" s="137" t="s">
        <v>217</v>
      </c>
      <c r="C27" s="172"/>
      <c r="D27" s="172" t="s">
        <v>48</v>
      </c>
      <c r="E27" s="172"/>
      <c r="F27" s="172"/>
      <c r="G27" s="172"/>
      <c r="H27" s="172"/>
      <c r="I27" s="172"/>
      <c r="J27" s="127"/>
      <c r="K27" s="90">
        <f t="shared" si="5"/>
        <v>46</v>
      </c>
      <c r="L27" s="90">
        <v>10</v>
      </c>
      <c r="M27" s="90">
        <v>36</v>
      </c>
      <c r="N27" s="90"/>
      <c r="O27" s="90"/>
      <c r="P27" s="90"/>
      <c r="Q27" s="128">
        <v>36</v>
      </c>
      <c r="R27" s="90"/>
      <c r="S27" s="90"/>
      <c r="T27" s="90"/>
      <c r="U27" s="90"/>
      <c r="V27" s="90"/>
      <c r="W27" s="90"/>
      <c r="X27" s="126">
        <f t="shared" si="4"/>
        <v>36</v>
      </c>
      <c r="Y27" s="90"/>
      <c r="Z27" s="122"/>
    </row>
    <row r="28" spans="1:30" x14ac:dyDescent="0.2">
      <c r="A28" s="116" t="s">
        <v>241</v>
      </c>
      <c r="B28" s="137" t="s">
        <v>218</v>
      </c>
      <c r="C28" s="172"/>
      <c r="D28" s="172"/>
      <c r="E28" s="172"/>
      <c r="F28" s="172"/>
      <c r="G28" s="172"/>
      <c r="H28" s="172"/>
      <c r="I28" s="172"/>
      <c r="J28" s="127"/>
      <c r="K28" s="90">
        <f t="shared" si="5"/>
        <v>62</v>
      </c>
      <c r="L28" s="90">
        <v>26</v>
      </c>
      <c r="M28" s="90">
        <v>36</v>
      </c>
      <c r="N28" s="90">
        <v>4</v>
      </c>
      <c r="O28" s="90"/>
      <c r="P28" s="90"/>
      <c r="Q28" s="90"/>
      <c r="R28" s="90"/>
      <c r="S28" s="90">
        <v>36</v>
      </c>
      <c r="T28" s="90"/>
      <c r="U28" s="90"/>
      <c r="V28" s="90"/>
      <c r="W28" s="90"/>
      <c r="X28" s="126">
        <f t="shared" si="4"/>
        <v>36</v>
      </c>
      <c r="Y28" s="90"/>
      <c r="Z28" s="122"/>
    </row>
    <row r="29" spans="1:30" ht="25.5" x14ac:dyDescent="0.2">
      <c r="A29" s="116" t="s">
        <v>243</v>
      </c>
      <c r="B29" s="137" t="s">
        <v>269</v>
      </c>
      <c r="C29" s="172"/>
      <c r="D29" s="172"/>
      <c r="E29" s="172" t="s">
        <v>48</v>
      </c>
      <c r="F29" s="172"/>
      <c r="G29" s="172"/>
      <c r="H29" s="172"/>
      <c r="I29" s="172"/>
      <c r="J29" s="127"/>
      <c r="K29" s="90">
        <v>142</v>
      </c>
      <c r="L29" s="90">
        <v>53</v>
      </c>
      <c r="M29" s="90">
        <v>100</v>
      </c>
      <c r="N29" s="90">
        <v>62</v>
      </c>
      <c r="O29" s="90">
        <v>0</v>
      </c>
      <c r="P29" s="90">
        <v>34</v>
      </c>
      <c r="Q29" s="90">
        <v>44</v>
      </c>
      <c r="R29" s="90">
        <v>22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126">
        <f t="shared" ref="X29:X30" si="9">SUM(P29:W29)</f>
        <v>100</v>
      </c>
      <c r="Y29" s="90"/>
      <c r="Z29" s="122"/>
    </row>
    <row r="30" spans="1:30" x14ac:dyDescent="0.2">
      <c r="A30" s="116" t="s">
        <v>244</v>
      </c>
      <c r="B30" s="137" t="s">
        <v>270</v>
      </c>
      <c r="C30" s="196" t="s">
        <v>265</v>
      </c>
      <c r="D30" s="172"/>
      <c r="E30" s="172"/>
      <c r="F30" s="172" t="s">
        <v>16</v>
      </c>
      <c r="G30" s="172"/>
      <c r="H30" s="172"/>
      <c r="I30" s="172"/>
      <c r="J30" s="127"/>
      <c r="K30" s="90">
        <v>254</v>
      </c>
      <c r="L30" s="90">
        <v>85</v>
      </c>
      <c r="M30" s="90">
        <v>121</v>
      </c>
      <c r="N30" s="90">
        <v>31</v>
      </c>
      <c r="O30" s="90">
        <v>0</v>
      </c>
      <c r="P30" s="90">
        <v>34</v>
      </c>
      <c r="Q30" s="90">
        <v>24</v>
      </c>
      <c r="R30" s="90">
        <v>34</v>
      </c>
      <c r="S30" s="90">
        <v>29</v>
      </c>
      <c r="T30" s="90">
        <v>0</v>
      </c>
      <c r="U30" s="90">
        <v>0</v>
      </c>
      <c r="V30" s="90">
        <v>0</v>
      </c>
      <c r="W30" s="90">
        <v>0</v>
      </c>
      <c r="X30" s="126">
        <f t="shared" si="9"/>
        <v>121</v>
      </c>
      <c r="Y30" s="90"/>
      <c r="Z30" s="122"/>
    </row>
    <row r="31" spans="1:30" x14ac:dyDescent="0.2">
      <c r="A31" s="116"/>
      <c r="B31" s="136" t="s">
        <v>226</v>
      </c>
      <c r="C31" s="173"/>
      <c r="D31" s="173"/>
      <c r="E31" s="173"/>
      <c r="F31" s="173"/>
      <c r="G31" s="173"/>
      <c r="H31" s="173"/>
      <c r="I31" s="173"/>
      <c r="J31" s="127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126"/>
      <c r="Y31" s="90"/>
      <c r="Z31" s="122"/>
    </row>
    <row r="32" spans="1:30" ht="25.5" x14ac:dyDescent="0.2">
      <c r="A32" s="116"/>
      <c r="B32" s="138" t="s">
        <v>227</v>
      </c>
      <c r="C32" s="174"/>
      <c r="D32" s="174"/>
      <c r="E32" s="174"/>
      <c r="F32" s="174"/>
      <c r="G32" s="174"/>
      <c r="H32" s="174"/>
      <c r="I32" s="174"/>
      <c r="J32" s="127"/>
      <c r="K32" s="90"/>
      <c r="L32" s="90"/>
      <c r="M32" s="90">
        <v>34</v>
      </c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126"/>
      <c r="Y32" s="90"/>
      <c r="Z32" s="122"/>
    </row>
    <row r="33" spans="1:27" s="129" customFormat="1" ht="38.25" x14ac:dyDescent="0.2">
      <c r="A33" s="163" t="s">
        <v>27</v>
      </c>
      <c r="B33" s="164" t="s">
        <v>28</v>
      </c>
      <c r="C33" s="175"/>
      <c r="D33" s="175"/>
      <c r="E33" s="175"/>
      <c r="F33" s="175"/>
      <c r="G33" s="175"/>
      <c r="H33" s="175"/>
      <c r="I33" s="175"/>
      <c r="J33" s="165"/>
      <c r="K33" s="145">
        <f>SUM(K34:K37)</f>
        <v>660</v>
      </c>
      <c r="L33" s="145">
        <f t="shared" ref="L33:W33" si="10">SUM(L34:L37)</f>
        <v>220</v>
      </c>
      <c r="M33" s="145">
        <f t="shared" si="10"/>
        <v>440</v>
      </c>
      <c r="N33" s="145">
        <f t="shared" si="10"/>
        <v>331</v>
      </c>
      <c r="O33" s="145">
        <f t="shared" si="10"/>
        <v>0</v>
      </c>
      <c r="P33" s="145">
        <f t="shared" si="10"/>
        <v>0</v>
      </c>
      <c r="Q33" s="145">
        <f t="shared" si="10"/>
        <v>0</v>
      </c>
      <c r="R33" s="145">
        <f t="shared" si="10"/>
        <v>56</v>
      </c>
      <c r="S33" s="145">
        <f t="shared" si="10"/>
        <v>70</v>
      </c>
      <c r="T33" s="145">
        <f t="shared" si="10"/>
        <v>70</v>
      </c>
      <c r="U33" s="145">
        <f t="shared" si="10"/>
        <v>100</v>
      </c>
      <c r="V33" s="145">
        <f t="shared" si="10"/>
        <v>104</v>
      </c>
      <c r="W33" s="145">
        <f t="shared" si="10"/>
        <v>40</v>
      </c>
      <c r="X33" s="145">
        <f>SUM(P33:W33)</f>
        <v>440</v>
      </c>
      <c r="Y33" s="145">
        <f t="shared" ref="Y33" si="11">SUM(Y34:Y37)</f>
        <v>0</v>
      </c>
      <c r="Z33" s="124"/>
    </row>
    <row r="34" spans="1:27" s="129" customFormat="1" ht="12" customHeight="1" x14ac:dyDescent="0.2">
      <c r="A34" s="117" t="s">
        <v>30</v>
      </c>
      <c r="B34" s="139" t="s">
        <v>31</v>
      </c>
      <c r="C34" s="176"/>
      <c r="D34" s="176"/>
      <c r="E34" s="176"/>
      <c r="F34" s="176"/>
      <c r="G34" s="176"/>
      <c r="H34" s="172"/>
      <c r="I34" s="172" t="s">
        <v>48</v>
      </c>
      <c r="J34" s="127"/>
      <c r="K34" s="90">
        <f>SUM(L34:M34)</f>
        <v>58</v>
      </c>
      <c r="L34" s="90">
        <v>10</v>
      </c>
      <c r="M34" s="90">
        <v>48</v>
      </c>
      <c r="N34" s="90">
        <v>0</v>
      </c>
      <c r="O34" s="90"/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48</v>
      </c>
      <c r="W34" s="90">
        <v>0</v>
      </c>
      <c r="X34" s="126">
        <f t="shared" ref="X34:X37" si="12">SUM(P34:W34)</f>
        <v>48</v>
      </c>
      <c r="Y34" s="90"/>
      <c r="Z34" s="122"/>
    </row>
    <row r="35" spans="1:27" s="129" customFormat="1" x14ac:dyDescent="0.2">
      <c r="A35" s="117" t="s">
        <v>32</v>
      </c>
      <c r="B35" s="139" t="s">
        <v>33</v>
      </c>
      <c r="C35" s="176"/>
      <c r="D35" s="176"/>
      <c r="E35" s="176"/>
      <c r="F35" s="172" t="s">
        <v>48</v>
      </c>
      <c r="G35" s="176"/>
      <c r="H35" s="176"/>
      <c r="I35" s="176"/>
      <c r="J35" s="127"/>
      <c r="K35" s="90">
        <f t="shared" ref="K35:K37" si="13">SUM(L35:M35)</f>
        <v>58</v>
      </c>
      <c r="L35" s="90">
        <v>10</v>
      </c>
      <c r="M35" s="90">
        <v>48</v>
      </c>
      <c r="N35" s="90">
        <v>0</v>
      </c>
      <c r="O35" s="90"/>
      <c r="P35" s="90">
        <v>0</v>
      </c>
      <c r="Q35" s="90">
        <v>0</v>
      </c>
      <c r="R35" s="90">
        <v>26</v>
      </c>
      <c r="S35" s="90">
        <v>22</v>
      </c>
      <c r="T35" s="90">
        <v>0</v>
      </c>
      <c r="U35" s="90">
        <v>0</v>
      </c>
      <c r="V35" s="90">
        <v>0</v>
      </c>
      <c r="W35" s="90">
        <v>0</v>
      </c>
      <c r="X35" s="126">
        <f t="shared" si="12"/>
        <v>48</v>
      </c>
      <c r="Y35" s="90"/>
      <c r="Z35" s="122"/>
    </row>
    <row r="36" spans="1:27" s="129" customFormat="1" x14ac:dyDescent="0.2">
      <c r="A36" s="117" t="s">
        <v>34</v>
      </c>
      <c r="B36" s="139" t="s">
        <v>35</v>
      </c>
      <c r="C36" s="176"/>
      <c r="D36" s="176"/>
      <c r="E36" s="176"/>
      <c r="F36" s="176"/>
      <c r="G36" s="176"/>
      <c r="H36" s="176"/>
      <c r="I36" s="172"/>
      <c r="J36" s="127" t="s">
        <v>48</v>
      </c>
      <c r="K36" s="90">
        <f t="shared" si="13"/>
        <v>200</v>
      </c>
      <c r="L36" s="90">
        <v>28</v>
      </c>
      <c r="M36" s="90">
        <v>172</v>
      </c>
      <c r="N36" s="90">
        <v>172</v>
      </c>
      <c r="O36" s="90"/>
      <c r="P36" s="90">
        <v>0</v>
      </c>
      <c r="Q36" s="90">
        <v>0</v>
      </c>
      <c r="R36" s="90">
        <v>0</v>
      </c>
      <c r="S36" s="90">
        <v>0</v>
      </c>
      <c r="T36" s="90">
        <v>50</v>
      </c>
      <c r="U36" s="90">
        <v>72</v>
      </c>
      <c r="V36" s="90">
        <v>30</v>
      </c>
      <c r="W36" s="90">
        <v>20</v>
      </c>
      <c r="X36" s="126">
        <f t="shared" si="12"/>
        <v>172</v>
      </c>
      <c r="Y36" s="90"/>
      <c r="Z36" s="122"/>
    </row>
    <row r="37" spans="1:27" s="129" customFormat="1" x14ac:dyDescent="0.2">
      <c r="A37" s="117" t="s">
        <v>36</v>
      </c>
      <c r="B37" s="139" t="s">
        <v>37</v>
      </c>
      <c r="C37" s="176"/>
      <c r="D37" s="176"/>
      <c r="E37" s="176"/>
      <c r="F37" s="176"/>
      <c r="G37" s="176"/>
      <c r="H37" s="176"/>
      <c r="I37" s="172"/>
      <c r="J37" s="127" t="s">
        <v>48</v>
      </c>
      <c r="K37" s="90">
        <f t="shared" si="13"/>
        <v>344</v>
      </c>
      <c r="L37" s="90">
        <v>172</v>
      </c>
      <c r="M37" s="90">
        <v>172</v>
      </c>
      <c r="N37" s="90">
        <v>159</v>
      </c>
      <c r="O37" s="90"/>
      <c r="P37" s="90">
        <v>0</v>
      </c>
      <c r="Q37" s="90">
        <v>0</v>
      </c>
      <c r="R37" s="90">
        <v>30</v>
      </c>
      <c r="S37" s="90">
        <v>48</v>
      </c>
      <c r="T37" s="90">
        <v>20</v>
      </c>
      <c r="U37" s="90">
        <v>28</v>
      </c>
      <c r="V37" s="90">
        <v>26</v>
      </c>
      <c r="W37" s="90">
        <v>20</v>
      </c>
      <c r="X37" s="126">
        <f t="shared" si="12"/>
        <v>172</v>
      </c>
      <c r="Y37" s="90"/>
      <c r="Z37" s="122"/>
    </row>
    <row r="38" spans="1:27" s="129" customFormat="1" ht="25.5" x14ac:dyDescent="0.2">
      <c r="A38" s="163" t="s">
        <v>17</v>
      </c>
      <c r="B38" s="164" t="s">
        <v>38</v>
      </c>
      <c r="C38" s="175"/>
      <c r="D38" s="175"/>
      <c r="E38" s="175"/>
      <c r="F38" s="175"/>
      <c r="G38" s="175"/>
      <c r="H38" s="175"/>
      <c r="I38" s="175"/>
      <c r="J38" s="145"/>
      <c r="K38" s="145">
        <f>SUM(K39:K41)</f>
        <v>206</v>
      </c>
      <c r="L38" s="145">
        <f t="shared" ref="L38:W38" si="14">SUM(L39:L41)</f>
        <v>74</v>
      </c>
      <c r="M38" s="145">
        <f t="shared" si="14"/>
        <v>132</v>
      </c>
      <c r="N38" s="145">
        <f t="shared" si="14"/>
        <v>65</v>
      </c>
      <c r="O38" s="145">
        <f t="shared" si="14"/>
        <v>0</v>
      </c>
      <c r="P38" s="145">
        <f t="shared" si="14"/>
        <v>0</v>
      </c>
      <c r="Q38" s="145">
        <f t="shared" si="14"/>
        <v>0</v>
      </c>
      <c r="R38" s="145">
        <f t="shared" si="14"/>
        <v>0</v>
      </c>
      <c r="S38" s="145">
        <f t="shared" si="14"/>
        <v>100</v>
      </c>
      <c r="T38" s="145">
        <f t="shared" si="14"/>
        <v>0</v>
      </c>
      <c r="U38" s="145">
        <f t="shared" si="14"/>
        <v>0</v>
      </c>
      <c r="V38" s="145">
        <f t="shared" si="14"/>
        <v>32</v>
      </c>
      <c r="W38" s="145">
        <f t="shared" si="14"/>
        <v>0</v>
      </c>
      <c r="X38" s="145">
        <f>SUM(P38:W38)</f>
        <v>132</v>
      </c>
      <c r="Y38" s="145">
        <f>SUM(Y39:Y41)</f>
        <v>0</v>
      </c>
      <c r="Z38" s="124"/>
    </row>
    <row r="39" spans="1:27" s="129" customFormat="1" x14ac:dyDescent="0.2">
      <c r="A39" s="117" t="s">
        <v>39</v>
      </c>
      <c r="B39" s="139" t="s">
        <v>40</v>
      </c>
      <c r="C39" s="176"/>
      <c r="D39" s="176"/>
      <c r="E39" s="176"/>
      <c r="F39" s="172" t="s">
        <v>48</v>
      </c>
      <c r="G39" s="176"/>
      <c r="H39" s="176"/>
      <c r="I39" s="176"/>
      <c r="J39" s="127"/>
      <c r="K39" s="90">
        <f>SUM(L39:M39)</f>
        <v>63</v>
      </c>
      <c r="L39" s="90">
        <v>21</v>
      </c>
      <c r="M39" s="90">
        <v>42</v>
      </c>
      <c r="N39" s="90">
        <v>30</v>
      </c>
      <c r="O39" s="90"/>
      <c r="P39" s="90">
        <v>0</v>
      </c>
      <c r="Q39" s="90">
        <v>0</v>
      </c>
      <c r="R39" s="90">
        <v>0</v>
      </c>
      <c r="S39" s="90">
        <v>42</v>
      </c>
      <c r="T39" s="90">
        <v>0</v>
      </c>
      <c r="U39" s="90">
        <v>0</v>
      </c>
      <c r="V39" s="90">
        <v>0</v>
      </c>
      <c r="W39" s="90">
        <v>0</v>
      </c>
      <c r="X39" s="126">
        <f t="shared" ref="X39:X41" si="15">SUM(P39:W39)</f>
        <v>42</v>
      </c>
      <c r="Y39" s="90"/>
      <c r="Z39" s="122"/>
    </row>
    <row r="40" spans="1:27" s="129" customFormat="1" ht="25.5" x14ac:dyDescent="0.2">
      <c r="A40" s="117" t="s">
        <v>41</v>
      </c>
      <c r="B40" s="139" t="s">
        <v>42</v>
      </c>
      <c r="C40" s="176"/>
      <c r="D40" s="176"/>
      <c r="E40" s="176"/>
      <c r="F40" s="176"/>
      <c r="G40" s="176"/>
      <c r="H40" s="172"/>
      <c r="I40" s="172" t="s">
        <v>48</v>
      </c>
      <c r="J40" s="127"/>
      <c r="K40" s="90">
        <f t="shared" ref="K40:K41" si="16">SUM(L40:M40)</f>
        <v>48</v>
      </c>
      <c r="L40" s="90">
        <v>16</v>
      </c>
      <c r="M40" s="90">
        <v>32</v>
      </c>
      <c r="N40" s="90">
        <v>0</v>
      </c>
      <c r="O40" s="90"/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32</v>
      </c>
      <c r="W40" s="90"/>
      <c r="X40" s="126">
        <f t="shared" si="15"/>
        <v>32</v>
      </c>
      <c r="Y40" s="90"/>
      <c r="Z40" s="122"/>
    </row>
    <row r="41" spans="1:27" s="129" customFormat="1" ht="38.25" x14ac:dyDescent="0.2">
      <c r="A41" s="117" t="s">
        <v>43</v>
      </c>
      <c r="B41" s="139" t="s">
        <v>44</v>
      </c>
      <c r="C41" s="176"/>
      <c r="D41" s="176"/>
      <c r="E41" s="176"/>
      <c r="F41" s="172" t="s">
        <v>48</v>
      </c>
      <c r="G41" s="176"/>
      <c r="H41" s="176"/>
      <c r="I41" s="176"/>
      <c r="J41" s="127"/>
      <c r="K41" s="90">
        <f t="shared" si="16"/>
        <v>95</v>
      </c>
      <c r="L41" s="90">
        <v>37</v>
      </c>
      <c r="M41" s="90">
        <v>58</v>
      </c>
      <c r="N41" s="90">
        <v>35</v>
      </c>
      <c r="O41" s="90"/>
      <c r="P41" s="90">
        <v>0</v>
      </c>
      <c r="Q41" s="90">
        <v>0</v>
      </c>
      <c r="R41" s="90">
        <v>0</v>
      </c>
      <c r="S41" s="90">
        <v>58</v>
      </c>
      <c r="T41" s="90"/>
      <c r="U41" s="90">
        <v>0</v>
      </c>
      <c r="V41" s="90">
        <v>0</v>
      </c>
      <c r="W41" s="90">
        <v>0</v>
      </c>
      <c r="X41" s="126">
        <f t="shared" si="15"/>
        <v>58</v>
      </c>
      <c r="Y41" s="90"/>
      <c r="Z41" s="122"/>
      <c r="AA41" s="130"/>
    </row>
    <row r="42" spans="1:27" s="129" customFormat="1" ht="25.5" customHeight="1" x14ac:dyDescent="0.2">
      <c r="A42" s="163" t="s">
        <v>18</v>
      </c>
      <c r="B42" s="164" t="s">
        <v>45</v>
      </c>
      <c r="C42" s="175"/>
      <c r="D42" s="175"/>
      <c r="E42" s="175"/>
      <c r="F42" s="175"/>
      <c r="G42" s="175"/>
      <c r="H42" s="175"/>
      <c r="I42" s="175"/>
      <c r="J42" s="145"/>
      <c r="K42" s="145">
        <f t="shared" ref="K42:Y42" si="17">K43+K52</f>
        <v>4479</v>
      </c>
      <c r="L42" s="145">
        <f t="shared" si="17"/>
        <v>1127</v>
      </c>
      <c r="M42" s="145">
        <f t="shared" si="17"/>
        <v>3352</v>
      </c>
      <c r="N42" s="145">
        <f t="shared" si="17"/>
        <v>947</v>
      </c>
      <c r="O42" s="145">
        <f t="shared" si="17"/>
        <v>60</v>
      </c>
      <c r="P42" s="145">
        <f t="shared" si="17"/>
        <v>113</v>
      </c>
      <c r="Q42" s="145">
        <f>SUM(Q43+Q52)</f>
        <v>354</v>
      </c>
      <c r="R42" s="145">
        <f t="shared" si="17"/>
        <v>388</v>
      </c>
      <c r="S42" s="145">
        <f t="shared" si="17"/>
        <v>362</v>
      </c>
      <c r="T42" s="145">
        <f t="shared" si="17"/>
        <v>503</v>
      </c>
      <c r="U42" s="145">
        <f t="shared" si="17"/>
        <v>728</v>
      </c>
      <c r="V42" s="145">
        <f t="shared" si="17"/>
        <v>476</v>
      </c>
      <c r="W42" s="145">
        <f t="shared" si="17"/>
        <v>428</v>
      </c>
      <c r="X42" s="145">
        <f>SUM(P42:W42)</f>
        <v>3352</v>
      </c>
      <c r="Y42" s="145">
        <f t="shared" si="17"/>
        <v>900</v>
      </c>
      <c r="Z42" s="124"/>
    </row>
    <row r="43" spans="1:27" s="129" customFormat="1" ht="25.5" x14ac:dyDescent="0.2">
      <c r="A43" s="163" t="s">
        <v>19</v>
      </c>
      <c r="B43" s="164" t="s">
        <v>46</v>
      </c>
      <c r="C43" s="175"/>
      <c r="D43" s="175"/>
      <c r="E43" s="175"/>
      <c r="F43" s="175"/>
      <c r="G43" s="175"/>
      <c r="H43" s="175"/>
      <c r="I43" s="175"/>
      <c r="J43" s="145"/>
      <c r="K43" s="145">
        <f>SUM(K44:K51)</f>
        <v>794</v>
      </c>
      <c r="L43" s="145">
        <f t="shared" ref="L43:Y43" si="18">SUM(L44:L51)</f>
        <v>264</v>
      </c>
      <c r="M43" s="145">
        <f t="shared" si="18"/>
        <v>530</v>
      </c>
      <c r="N43" s="145">
        <f t="shared" si="18"/>
        <v>274</v>
      </c>
      <c r="O43" s="145">
        <f t="shared" si="18"/>
        <v>0</v>
      </c>
      <c r="P43" s="145">
        <f t="shared" si="18"/>
        <v>19</v>
      </c>
      <c r="Q43" s="145">
        <f t="shared" si="18"/>
        <v>112</v>
      </c>
      <c r="R43" s="145">
        <f t="shared" si="18"/>
        <v>34</v>
      </c>
      <c r="S43" s="145">
        <f t="shared" si="18"/>
        <v>99</v>
      </c>
      <c r="T43" s="145">
        <f t="shared" si="18"/>
        <v>20</v>
      </c>
      <c r="U43" s="145">
        <f t="shared" si="18"/>
        <v>88</v>
      </c>
      <c r="V43" s="145">
        <f t="shared" si="18"/>
        <v>74</v>
      </c>
      <c r="W43" s="145">
        <f t="shared" si="18"/>
        <v>84</v>
      </c>
      <c r="X43" s="145">
        <f>SUM(P43:W43)</f>
        <v>530</v>
      </c>
      <c r="Y43" s="145">
        <f t="shared" si="18"/>
        <v>66</v>
      </c>
      <c r="Z43" s="124"/>
    </row>
    <row r="44" spans="1:27" s="129" customFormat="1" x14ac:dyDescent="0.2">
      <c r="A44" s="117" t="s">
        <v>119</v>
      </c>
      <c r="B44" s="139" t="s">
        <v>47</v>
      </c>
      <c r="C44" s="176"/>
      <c r="D44" s="176"/>
      <c r="E44" s="176"/>
      <c r="F44" s="176"/>
      <c r="G44" s="176"/>
      <c r="H44" s="172" t="s">
        <v>48</v>
      </c>
      <c r="I44" s="176"/>
      <c r="J44" s="127"/>
      <c r="K44" s="90">
        <f>SUM(L44:M44)</f>
        <v>105</v>
      </c>
      <c r="L44" s="90">
        <v>33</v>
      </c>
      <c r="M44" s="90">
        <v>72</v>
      </c>
      <c r="N44" s="90">
        <v>64</v>
      </c>
      <c r="O44" s="90"/>
      <c r="P44" s="90">
        <v>0</v>
      </c>
      <c r="Q44" s="90">
        <v>0</v>
      </c>
      <c r="R44" s="90">
        <v>14</v>
      </c>
      <c r="S44" s="90">
        <v>18</v>
      </c>
      <c r="T44" s="90">
        <v>20</v>
      </c>
      <c r="U44" s="90">
        <v>20</v>
      </c>
      <c r="V44" s="90">
        <v>0</v>
      </c>
      <c r="W44" s="90">
        <v>0</v>
      </c>
      <c r="X44" s="126">
        <f t="shared" ref="X44:X86" si="19">SUM(P44:W44)</f>
        <v>72</v>
      </c>
      <c r="Y44" s="90">
        <v>10</v>
      </c>
      <c r="Z44" s="122"/>
    </row>
    <row r="45" spans="1:27" s="129" customFormat="1" ht="25.5" x14ac:dyDescent="0.2">
      <c r="A45" s="117" t="s">
        <v>123</v>
      </c>
      <c r="B45" s="139" t="s">
        <v>49</v>
      </c>
      <c r="C45" s="176"/>
      <c r="D45" s="176"/>
      <c r="E45" s="176"/>
      <c r="F45" s="176"/>
      <c r="G45" s="176"/>
      <c r="H45" s="176"/>
      <c r="I45" s="177" t="s">
        <v>48</v>
      </c>
      <c r="J45" s="127"/>
      <c r="K45" s="90">
        <f t="shared" ref="K45:K84" si="20">SUM(L45:M45)</f>
        <v>72</v>
      </c>
      <c r="L45" s="90">
        <v>24</v>
      </c>
      <c r="M45" s="90">
        <v>48</v>
      </c>
      <c r="N45" s="90">
        <v>10</v>
      </c>
      <c r="O45" s="90"/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48</v>
      </c>
      <c r="W45" s="90"/>
      <c r="X45" s="126">
        <f t="shared" si="19"/>
        <v>48</v>
      </c>
      <c r="Y45" s="90">
        <v>10</v>
      </c>
      <c r="Z45" s="122"/>
    </row>
    <row r="46" spans="1:27" s="129" customFormat="1" x14ac:dyDescent="0.2">
      <c r="A46" s="117" t="s">
        <v>120</v>
      </c>
      <c r="B46" s="139" t="s">
        <v>50</v>
      </c>
      <c r="C46" s="176"/>
      <c r="D46" s="177" t="s">
        <v>48</v>
      </c>
      <c r="E46" s="176"/>
      <c r="F46" s="176"/>
      <c r="G46" s="176"/>
      <c r="H46" s="176"/>
      <c r="I46" s="176"/>
      <c r="J46" s="127"/>
      <c r="K46" s="90">
        <f t="shared" si="20"/>
        <v>120</v>
      </c>
      <c r="L46" s="90">
        <v>40</v>
      </c>
      <c r="M46" s="90">
        <v>80</v>
      </c>
      <c r="N46" s="90">
        <v>40</v>
      </c>
      <c r="O46" s="90"/>
      <c r="P46" s="90">
        <v>19</v>
      </c>
      <c r="Q46" s="90">
        <v>61</v>
      </c>
      <c r="R46" s="90"/>
      <c r="S46" s="90"/>
      <c r="T46" s="90">
        <v>0</v>
      </c>
      <c r="U46" s="90">
        <v>0</v>
      </c>
      <c r="V46" s="90">
        <v>0</v>
      </c>
      <c r="W46" s="90">
        <v>0</v>
      </c>
      <c r="X46" s="126">
        <f t="shared" si="19"/>
        <v>80</v>
      </c>
      <c r="Y46" s="90">
        <v>10</v>
      </c>
      <c r="Z46" s="122"/>
    </row>
    <row r="47" spans="1:27" s="129" customFormat="1" x14ac:dyDescent="0.2">
      <c r="A47" s="117" t="s">
        <v>122</v>
      </c>
      <c r="B47" s="139" t="s">
        <v>189</v>
      </c>
      <c r="C47" s="176"/>
      <c r="D47" s="176"/>
      <c r="E47" s="176"/>
      <c r="F47" s="177" t="s">
        <v>48</v>
      </c>
      <c r="G47" s="176"/>
      <c r="H47" s="176"/>
      <c r="I47" s="176"/>
      <c r="J47" s="127"/>
      <c r="K47" s="90">
        <f t="shared" si="20"/>
        <v>180</v>
      </c>
      <c r="L47" s="90">
        <v>60</v>
      </c>
      <c r="M47" s="90">
        <v>120</v>
      </c>
      <c r="N47" s="90">
        <v>110</v>
      </c>
      <c r="O47" s="90"/>
      <c r="P47" s="90">
        <v>0</v>
      </c>
      <c r="Q47" s="90">
        <v>51</v>
      </c>
      <c r="R47" s="90">
        <v>20</v>
      </c>
      <c r="S47" s="90">
        <v>49</v>
      </c>
      <c r="T47" s="90">
        <v>0</v>
      </c>
      <c r="U47" s="90">
        <v>0</v>
      </c>
      <c r="V47" s="90">
        <v>0</v>
      </c>
      <c r="W47" s="90">
        <v>0</v>
      </c>
      <c r="X47" s="126">
        <f t="shared" si="19"/>
        <v>120</v>
      </c>
      <c r="Y47" s="90"/>
      <c r="Z47" s="122"/>
    </row>
    <row r="48" spans="1:27" s="129" customFormat="1" x14ac:dyDescent="0.2">
      <c r="A48" s="117" t="s">
        <v>124</v>
      </c>
      <c r="B48" s="139" t="s">
        <v>52</v>
      </c>
      <c r="C48" s="176"/>
      <c r="D48" s="176"/>
      <c r="E48" s="176"/>
      <c r="F48" s="176"/>
      <c r="G48" s="176"/>
      <c r="H48" s="176"/>
      <c r="I48" s="176"/>
      <c r="J48" s="127" t="s">
        <v>48</v>
      </c>
      <c r="K48" s="90">
        <f t="shared" si="20"/>
        <v>93</v>
      </c>
      <c r="L48" s="90">
        <v>31</v>
      </c>
      <c r="M48" s="90">
        <v>62</v>
      </c>
      <c r="N48" s="90">
        <v>19</v>
      </c>
      <c r="O48" s="90"/>
      <c r="P48" s="90">
        <v>0</v>
      </c>
      <c r="Q48" s="90">
        <v>0</v>
      </c>
      <c r="R48" s="90">
        <v>0</v>
      </c>
      <c r="S48" s="90">
        <v>0</v>
      </c>
      <c r="T48" s="90">
        <v>0</v>
      </c>
      <c r="U48" s="90">
        <v>0</v>
      </c>
      <c r="V48" s="90">
        <v>26</v>
      </c>
      <c r="W48" s="90">
        <v>36</v>
      </c>
      <c r="X48" s="126">
        <f t="shared" si="19"/>
        <v>62</v>
      </c>
      <c r="Y48" s="90"/>
      <c r="Z48" s="122"/>
    </row>
    <row r="49" spans="1:26" s="129" customFormat="1" ht="38.25" x14ac:dyDescent="0.2">
      <c r="A49" s="117" t="s">
        <v>125</v>
      </c>
      <c r="B49" s="139" t="s">
        <v>53</v>
      </c>
      <c r="C49" s="176"/>
      <c r="D49" s="176"/>
      <c r="E49" s="176"/>
      <c r="F49" s="176"/>
      <c r="G49" s="176"/>
      <c r="H49" s="176"/>
      <c r="I49" s="176"/>
      <c r="J49" s="127" t="s">
        <v>48</v>
      </c>
      <c r="K49" s="90">
        <f t="shared" si="20"/>
        <v>72</v>
      </c>
      <c r="L49" s="90">
        <v>24</v>
      </c>
      <c r="M49" s="90">
        <v>48</v>
      </c>
      <c r="N49" s="90">
        <v>11</v>
      </c>
      <c r="O49" s="90"/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48</v>
      </c>
      <c r="X49" s="126">
        <f t="shared" si="19"/>
        <v>48</v>
      </c>
      <c r="Y49" s="90"/>
      <c r="Z49" s="122"/>
    </row>
    <row r="50" spans="1:26" s="152" customFormat="1" ht="25.5" x14ac:dyDescent="0.2">
      <c r="A50" s="147" t="s">
        <v>126</v>
      </c>
      <c r="B50" s="148" t="s">
        <v>54</v>
      </c>
      <c r="C50" s="178"/>
      <c r="D50" s="178"/>
      <c r="E50" s="178"/>
      <c r="F50" s="178"/>
      <c r="G50" s="178"/>
      <c r="H50" s="179" t="s">
        <v>48</v>
      </c>
      <c r="I50" s="178"/>
      <c r="J50" s="149"/>
      <c r="K50" s="149">
        <f t="shared" si="20"/>
        <v>104</v>
      </c>
      <c r="L50" s="149">
        <v>36</v>
      </c>
      <c r="M50" s="149">
        <v>68</v>
      </c>
      <c r="N50" s="149">
        <v>20</v>
      </c>
      <c r="O50" s="149"/>
      <c r="P50" s="149">
        <v>0</v>
      </c>
      <c r="Q50" s="149">
        <v>0</v>
      </c>
      <c r="R50" s="149">
        <v>0</v>
      </c>
      <c r="S50" s="149">
        <v>0</v>
      </c>
      <c r="T50" s="149">
        <v>0</v>
      </c>
      <c r="U50" s="149">
        <v>68</v>
      </c>
      <c r="V50" s="149">
        <v>0</v>
      </c>
      <c r="W50" s="149">
        <v>0</v>
      </c>
      <c r="X50" s="150">
        <f t="shared" si="19"/>
        <v>68</v>
      </c>
      <c r="Y50" s="149">
        <v>4</v>
      </c>
      <c r="Z50" s="151"/>
    </row>
    <row r="51" spans="1:26" s="129" customFormat="1" x14ac:dyDescent="0.2">
      <c r="A51" s="117" t="s">
        <v>121</v>
      </c>
      <c r="B51" s="139" t="s">
        <v>55</v>
      </c>
      <c r="C51" s="176"/>
      <c r="D51" s="176"/>
      <c r="E51" s="176"/>
      <c r="F51" s="177" t="s">
        <v>48</v>
      </c>
      <c r="G51" s="176"/>
      <c r="H51" s="176"/>
      <c r="I51" s="176"/>
      <c r="J51" s="127"/>
      <c r="K51" s="90">
        <f t="shared" si="20"/>
        <v>48</v>
      </c>
      <c r="L51" s="90">
        <v>16</v>
      </c>
      <c r="M51" s="90">
        <v>32</v>
      </c>
      <c r="N51" s="90">
        <v>0</v>
      </c>
      <c r="O51" s="90"/>
      <c r="P51" s="90"/>
      <c r="Q51" s="90"/>
      <c r="R51" s="90">
        <v>0</v>
      </c>
      <c r="S51" s="90">
        <v>32</v>
      </c>
      <c r="T51" s="90">
        <v>0</v>
      </c>
      <c r="U51" s="90">
        <v>0</v>
      </c>
      <c r="V51" s="90">
        <v>0</v>
      </c>
      <c r="W51" s="90">
        <v>0</v>
      </c>
      <c r="X51" s="126">
        <f t="shared" si="19"/>
        <v>32</v>
      </c>
      <c r="Y51" s="90">
        <v>32</v>
      </c>
      <c r="Z51" s="122"/>
    </row>
    <row r="52" spans="1:26" s="129" customFormat="1" x14ac:dyDescent="0.2">
      <c r="A52" s="163" t="s">
        <v>25</v>
      </c>
      <c r="B52" s="164" t="s">
        <v>57</v>
      </c>
      <c r="C52" s="175"/>
      <c r="D52" s="175"/>
      <c r="E52" s="175"/>
      <c r="F52" s="175"/>
      <c r="G52" s="175"/>
      <c r="H52" s="175"/>
      <c r="I52" s="175"/>
      <c r="J52" s="145"/>
      <c r="K52" s="145">
        <f t="shared" si="20"/>
        <v>3685</v>
      </c>
      <c r="L52" s="145">
        <f t="shared" ref="L52:W52" si="21">L53+L60+L67+L73+L79</f>
        <v>863</v>
      </c>
      <c r="M52" s="145">
        <f t="shared" si="21"/>
        <v>2822</v>
      </c>
      <c r="N52" s="145">
        <f t="shared" si="21"/>
        <v>673</v>
      </c>
      <c r="O52" s="145">
        <f t="shared" si="21"/>
        <v>60</v>
      </c>
      <c r="P52" s="145">
        <f t="shared" si="21"/>
        <v>94</v>
      </c>
      <c r="Q52" s="145">
        <f t="shared" si="21"/>
        <v>242</v>
      </c>
      <c r="R52" s="145">
        <f t="shared" si="21"/>
        <v>354</v>
      </c>
      <c r="S52" s="145">
        <f t="shared" si="21"/>
        <v>263</v>
      </c>
      <c r="T52" s="145">
        <f t="shared" si="21"/>
        <v>483</v>
      </c>
      <c r="U52" s="145">
        <f t="shared" si="21"/>
        <v>640</v>
      </c>
      <c r="V52" s="145">
        <f t="shared" si="21"/>
        <v>402</v>
      </c>
      <c r="W52" s="145">
        <f t="shared" si="21"/>
        <v>344</v>
      </c>
      <c r="X52" s="145">
        <f t="shared" si="19"/>
        <v>2822</v>
      </c>
      <c r="Y52" s="145">
        <f>Y53+Y60+Y67+Y73+Y79</f>
        <v>834</v>
      </c>
      <c r="Z52" s="124"/>
    </row>
    <row r="53" spans="1:26" s="129" customFormat="1" ht="25.5" x14ac:dyDescent="0.2">
      <c r="A53" s="163" t="s">
        <v>20</v>
      </c>
      <c r="B53" s="164" t="s">
        <v>58</v>
      </c>
      <c r="C53" s="175"/>
      <c r="D53" s="175"/>
      <c r="E53" s="175"/>
      <c r="F53" s="175"/>
      <c r="G53" s="175"/>
      <c r="H53" s="175"/>
      <c r="I53" s="175"/>
      <c r="J53" s="145"/>
      <c r="K53" s="145">
        <f>SUM(K54:K57)</f>
        <v>627</v>
      </c>
      <c r="L53" s="145">
        <f>SUM(L54:L57)</f>
        <v>173</v>
      </c>
      <c r="M53" s="132">
        <f t="shared" ref="M53:Y53" si="22">SUM(M54:M57)</f>
        <v>454</v>
      </c>
      <c r="N53" s="145">
        <f t="shared" si="22"/>
        <v>221</v>
      </c>
      <c r="O53" s="145">
        <f t="shared" si="22"/>
        <v>0</v>
      </c>
      <c r="P53" s="145">
        <f t="shared" si="22"/>
        <v>0</v>
      </c>
      <c r="Q53" s="145">
        <f t="shared" si="22"/>
        <v>0</v>
      </c>
      <c r="R53" s="145">
        <f t="shared" si="22"/>
        <v>0</v>
      </c>
      <c r="S53" s="145">
        <f t="shared" si="22"/>
        <v>0</v>
      </c>
      <c r="T53" s="145">
        <f t="shared" si="22"/>
        <v>131</v>
      </c>
      <c r="U53" s="145">
        <f t="shared" si="22"/>
        <v>242</v>
      </c>
      <c r="V53" s="145">
        <f t="shared" si="22"/>
        <v>23</v>
      </c>
      <c r="W53" s="145">
        <f t="shared" si="22"/>
        <v>58</v>
      </c>
      <c r="X53" s="145">
        <f t="shared" si="19"/>
        <v>454</v>
      </c>
      <c r="Y53" s="145">
        <f t="shared" si="22"/>
        <v>63</v>
      </c>
      <c r="Z53" s="124"/>
    </row>
    <row r="54" spans="1:26" s="129" customFormat="1" ht="25.5" x14ac:dyDescent="0.2">
      <c r="A54" s="117" t="s">
        <v>59</v>
      </c>
      <c r="B54" s="139" t="s">
        <v>60</v>
      </c>
      <c r="C54" s="176"/>
      <c r="D54" s="176"/>
      <c r="E54" s="176"/>
      <c r="F54" s="176"/>
      <c r="G54" s="176"/>
      <c r="H54" s="176"/>
      <c r="I54" s="177" t="s">
        <v>48</v>
      </c>
      <c r="J54" s="127"/>
      <c r="K54" s="90">
        <f t="shared" si="20"/>
        <v>260</v>
      </c>
      <c r="L54" s="90">
        <v>87</v>
      </c>
      <c r="M54" s="90">
        <v>173</v>
      </c>
      <c r="N54" s="90">
        <v>104</v>
      </c>
      <c r="O54" s="90"/>
      <c r="P54" s="90">
        <v>0</v>
      </c>
      <c r="Q54" s="90">
        <v>0</v>
      </c>
      <c r="R54" s="90">
        <v>0</v>
      </c>
      <c r="S54" s="90">
        <v>0</v>
      </c>
      <c r="T54" s="90">
        <v>56</v>
      </c>
      <c r="U54" s="90">
        <v>94</v>
      </c>
      <c r="V54" s="90">
        <v>23</v>
      </c>
      <c r="W54" s="90"/>
      <c r="X54" s="126">
        <f t="shared" si="19"/>
        <v>173</v>
      </c>
      <c r="Y54" s="90">
        <v>63</v>
      </c>
      <c r="Z54" s="122"/>
    </row>
    <row r="55" spans="1:26" s="191" customFormat="1" ht="25.5" x14ac:dyDescent="0.2">
      <c r="A55" s="185" t="s">
        <v>228</v>
      </c>
      <c r="B55" s="186" t="s">
        <v>229</v>
      </c>
      <c r="C55" s="187"/>
      <c r="D55" s="187"/>
      <c r="E55" s="187"/>
      <c r="F55" s="187"/>
      <c r="G55" s="187"/>
      <c r="H55" s="187"/>
      <c r="I55" s="187"/>
      <c r="J55" s="188" t="s">
        <v>48</v>
      </c>
      <c r="K55" s="188">
        <f t="shared" si="20"/>
        <v>259</v>
      </c>
      <c r="L55" s="188">
        <v>86</v>
      </c>
      <c r="M55" s="188">
        <v>173</v>
      </c>
      <c r="N55" s="188">
        <v>117</v>
      </c>
      <c r="O55" s="188"/>
      <c r="P55" s="188"/>
      <c r="Q55" s="188"/>
      <c r="R55" s="188"/>
      <c r="S55" s="188"/>
      <c r="T55" s="188">
        <v>57</v>
      </c>
      <c r="U55" s="188">
        <v>94</v>
      </c>
      <c r="V55" s="188"/>
      <c r="W55" s="188">
        <v>22</v>
      </c>
      <c r="X55" s="189">
        <f t="shared" si="19"/>
        <v>173</v>
      </c>
      <c r="Y55" s="188"/>
      <c r="Z55" s="190"/>
    </row>
    <row r="56" spans="1:26" s="152" customFormat="1" x14ac:dyDescent="0.2">
      <c r="A56" s="118" t="s">
        <v>65</v>
      </c>
      <c r="B56" s="140" t="s">
        <v>66</v>
      </c>
      <c r="C56" s="180"/>
      <c r="D56" s="180"/>
      <c r="E56" s="180"/>
      <c r="F56" s="180"/>
      <c r="G56" s="180"/>
      <c r="H56" s="181" t="s">
        <v>48</v>
      </c>
      <c r="I56" s="180"/>
      <c r="J56" s="128"/>
      <c r="K56" s="128">
        <f t="shared" si="20"/>
        <v>72</v>
      </c>
      <c r="L56" s="128"/>
      <c r="M56" s="128">
        <v>72</v>
      </c>
      <c r="N56" s="128"/>
      <c r="O56" s="128"/>
      <c r="P56" s="128">
        <v>0</v>
      </c>
      <c r="Q56" s="128">
        <v>0</v>
      </c>
      <c r="R56" s="128">
        <v>0</v>
      </c>
      <c r="S56" s="128">
        <v>0</v>
      </c>
      <c r="T56" s="128">
        <v>18</v>
      </c>
      <c r="U56" s="128">
        <v>54</v>
      </c>
      <c r="V56" s="128">
        <v>0</v>
      </c>
      <c r="W56" s="128">
        <v>0</v>
      </c>
      <c r="X56" s="145">
        <f t="shared" si="19"/>
        <v>72</v>
      </c>
      <c r="Y56" s="128">
        <v>0</v>
      </c>
      <c r="Z56" s="151"/>
    </row>
    <row r="57" spans="1:26" s="152" customFormat="1" ht="27.75" customHeight="1" x14ac:dyDescent="0.2">
      <c r="A57" s="118" t="s">
        <v>67</v>
      </c>
      <c r="B57" s="140" t="s">
        <v>68</v>
      </c>
      <c r="C57" s="180"/>
      <c r="D57" s="180"/>
      <c r="E57" s="180"/>
      <c r="F57" s="180"/>
      <c r="G57" s="180"/>
      <c r="H57" s="180"/>
      <c r="I57" s="180"/>
      <c r="J57" s="128" t="s">
        <v>181</v>
      </c>
      <c r="K57" s="128">
        <f t="shared" si="20"/>
        <v>36</v>
      </c>
      <c r="L57" s="128"/>
      <c r="M57" s="128">
        <v>36</v>
      </c>
      <c r="N57" s="128"/>
      <c r="O57" s="128"/>
      <c r="P57" s="128">
        <v>0</v>
      </c>
      <c r="Q57" s="128">
        <v>0</v>
      </c>
      <c r="R57" s="128">
        <v>0</v>
      </c>
      <c r="S57" s="128">
        <v>0</v>
      </c>
      <c r="T57" s="128">
        <v>0</v>
      </c>
      <c r="U57" s="128">
        <v>0</v>
      </c>
      <c r="V57" s="128">
        <v>0</v>
      </c>
      <c r="W57" s="128">
        <v>36</v>
      </c>
      <c r="X57" s="145">
        <f t="shared" si="19"/>
        <v>36</v>
      </c>
      <c r="Y57" s="128"/>
      <c r="Z57" s="151"/>
    </row>
    <row r="58" spans="1:26" s="152" customFormat="1" ht="18" customHeight="1" x14ac:dyDescent="0.2">
      <c r="A58" s="118"/>
      <c r="B58" s="140" t="s">
        <v>263</v>
      </c>
      <c r="C58" s="180"/>
      <c r="D58" s="180"/>
      <c r="E58" s="180"/>
      <c r="F58" s="180"/>
      <c r="G58" s="180"/>
      <c r="H58" s="180"/>
      <c r="I58" s="180"/>
      <c r="J58" s="128" t="s">
        <v>16</v>
      </c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45"/>
      <c r="Y58" s="128"/>
      <c r="Z58" s="151"/>
    </row>
    <row r="59" spans="1:26" s="152" customFormat="1" x14ac:dyDescent="0.2">
      <c r="A59" s="147"/>
      <c r="B59" s="148"/>
      <c r="C59" s="178"/>
      <c r="D59" s="178"/>
      <c r="E59" s="178"/>
      <c r="F59" s="178"/>
      <c r="G59" s="178"/>
      <c r="H59" s="178"/>
      <c r="I59" s="178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50"/>
      <c r="Y59" s="149"/>
      <c r="Z59" s="151"/>
    </row>
    <row r="60" spans="1:26" s="129" customFormat="1" ht="25.5" x14ac:dyDescent="0.2">
      <c r="A60" s="163" t="s">
        <v>21</v>
      </c>
      <c r="B60" s="164" t="s">
        <v>69</v>
      </c>
      <c r="C60" s="175"/>
      <c r="D60" s="175"/>
      <c r="E60" s="175"/>
      <c r="F60" s="175"/>
      <c r="G60" s="175"/>
      <c r="H60" s="175"/>
      <c r="I60" s="175"/>
      <c r="J60" s="145"/>
      <c r="K60" s="145">
        <f>SUM(K61:K64)</f>
        <v>1203</v>
      </c>
      <c r="L60" s="145">
        <f>SUM(L61:L64)</f>
        <v>263</v>
      </c>
      <c r="M60" s="145">
        <f t="shared" ref="M60:Y60" si="23">SUM(M61:M64)</f>
        <v>940</v>
      </c>
      <c r="N60" s="145">
        <f t="shared" si="23"/>
        <v>261</v>
      </c>
      <c r="O60" s="145">
        <f t="shared" si="23"/>
        <v>0</v>
      </c>
      <c r="P60" s="145">
        <f t="shared" si="23"/>
        <v>0</v>
      </c>
      <c r="Q60" s="145">
        <f t="shared" si="23"/>
        <v>67</v>
      </c>
      <c r="R60" s="145">
        <f t="shared" si="23"/>
        <v>147</v>
      </c>
      <c r="S60" s="145">
        <f t="shared" si="23"/>
        <v>181</v>
      </c>
      <c r="T60" s="145">
        <f t="shared" si="23"/>
        <v>212</v>
      </c>
      <c r="U60" s="145">
        <f t="shared" si="23"/>
        <v>129</v>
      </c>
      <c r="V60" s="145">
        <f t="shared" si="23"/>
        <v>158</v>
      </c>
      <c r="W60" s="145">
        <f t="shared" si="23"/>
        <v>46</v>
      </c>
      <c r="X60" s="145">
        <f t="shared" si="19"/>
        <v>940</v>
      </c>
      <c r="Y60" s="145">
        <f t="shared" si="23"/>
        <v>123</v>
      </c>
      <c r="Z60" s="124"/>
    </row>
    <row r="61" spans="1:26" s="129" customFormat="1" ht="38.25" x14ac:dyDescent="0.2">
      <c r="A61" s="117" t="s">
        <v>70</v>
      </c>
      <c r="B61" s="139" t="s">
        <v>71</v>
      </c>
      <c r="C61" s="176"/>
      <c r="D61" s="176"/>
      <c r="E61" s="176"/>
      <c r="F61" s="192" t="s">
        <v>48</v>
      </c>
      <c r="G61" s="176"/>
      <c r="H61" s="176"/>
      <c r="I61" s="176"/>
      <c r="J61" s="127"/>
      <c r="K61" s="90">
        <f t="shared" si="20"/>
        <v>300</v>
      </c>
      <c r="L61" s="90">
        <v>100</v>
      </c>
      <c r="M61" s="90">
        <v>200</v>
      </c>
      <c r="N61" s="90">
        <v>85</v>
      </c>
      <c r="O61" s="90"/>
      <c r="P61" s="90"/>
      <c r="Q61" s="90">
        <v>67</v>
      </c>
      <c r="R61" s="90">
        <v>71</v>
      </c>
      <c r="S61" s="90">
        <v>62</v>
      </c>
      <c r="T61" s="90"/>
      <c r="U61" s="90"/>
      <c r="V61" s="90"/>
      <c r="W61" s="90">
        <v>0</v>
      </c>
      <c r="X61" s="126">
        <f t="shared" si="19"/>
        <v>200</v>
      </c>
      <c r="Y61" s="90">
        <v>58</v>
      </c>
      <c r="Z61" s="122"/>
    </row>
    <row r="62" spans="1:26" s="129" customFormat="1" ht="25.5" x14ac:dyDescent="0.2">
      <c r="A62" s="117" t="s">
        <v>72</v>
      </c>
      <c r="B62" s="139" t="s">
        <v>129</v>
      </c>
      <c r="C62" s="176"/>
      <c r="D62" s="176"/>
      <c r="E62" s="176"/>
      <c r="F62" s="176"/>
      <c r="G62" s="176"/>
      <c r="H62" s="176"/>
      <c r="I62" s="176"/>
      <c r="J62" s="177" t="s">
        <v>48</v>
      </c>
      <c r="K62" s="90">
        <f t="shared" si="20"/>
        <v>489</v>
      </c>
      <c r="L62" s="90">
        <v>163</v>
      </c>
      <c r="M62" s="90">
        <v>326</v>
      </c>
      <c r="N62" s="90">
        <v>176</v>
      </c>
      <c r="O62" s="90"/>
      <c r="P62" s="90"/>
      <c r="Q62" s="90"/>
      <c r="R62" s="90">
        <v>40</v>
      </c>
      <c r="S62" s="90">
        <v>51</v>
      </c>
      <c r="T62" s="90">
        <v>68</v>
      </c>
      <c r="U62" s="90">
        <v>57</v>
      </c>
      <c r="V62" s="90">
        <v>64</v>
      </c>
      <c r="W62" s="90">
        <v>46</v>
      </c>
      <c r="X62" s="126">
        <f t="shared" si="19"/>
        <v>326</v>
      </c>
      <c r="Y62" s="90">
        <v>65</v>
      </c>
      <c r="Z62" s="122"/>
    </row>
    <row r="63" spans="1:26" s="152" customFormat="1" x14ac:dyDescent="0.2">
      <c r="A63" s="118" t="s">
        <v>75</v>
      </c>
      <c r="B63" s="140" t="s">
        <v>66</v>
      </c>
      <c r="C63" s="180"/>
      <c r="D63" s="180"/>
      <c r="E63" s="180"/>
      <c r="F63" s="180"/>
      <c r="G63" s="180"/>
      <c r="H63" s="180"/>
      <c r="I63" s="181" t="s">
        <v>48</v>
      </c>
      <c r="J63" s="128"/>
      <c r="K63" s="128">
        <f t="shared" si="20"/>
        <v>360</v>
      </c>
      <c r="L63" s="128"/>
      <c r="M63" s="128">
        <v>360</v>
      </c>
      <c r="N63" s="128"/>
      <c r="O63" s="128"/>
      <c r="P63" s="128"/>
      <c r="Q63" s="128">
        <v>0</v>
      </c>
      <c r="R63" s="131">
        <v>36</v>
      </c>
      <c r="S63" s="132">
        <v>68</v>
      </c>
      <c r="T63" s="128">
        <v>144</v>
      </c>
      <c r="U63" s="132">
        <v>72</v>
      </c>
      <c r="V63" s="128">
        <v>40</v>
      </c>
      <c r="W63" s="128">
        <v>0</v>
      </c>
      <c r="X63" s="145">
        <f t="shared" si="19"/>
        <v>360</v>
      </c>
      <c r="Y63" s="128"/>
      <c r="Z63" s="151"/>
    </row>
    <row r="64" spans="1:26" s="152" customFormat="1" ht="25.5" x14ac:dyDescent="0.2">
      <c r="A64" s="118" t="s">
        <v>76</v>
      </c>
      <c r="B64" s="140" t="s">
        <v>68</v>
      </c>
      <c r="C64" s="180"/>
      <c r="D64" s="180"/>
      <c r="E64" s="180"/>
      <c r="F64" s="180"/>
      <c r="G64" s="180"/>
      <c r="H64" s="180"/>
      <c r="I64" s="180"/>
      <c r="J64" s="128" t="s">
        <v>181</v>
      </c>
      <c r="K64" s="128">
        <f t="shared" si="20"/>
        <v>54</v>
      </c>
      <c r="L64" s="128"/>
      <c r="M64" s="128">
        <v>54</v>
      </c>
      <c r="N64" s="128"/>
      <c r="O64" s="128"/>
      <c r="P64" s="128">
        <v>0</v>
      </c>
      <c r="Q64" s="128">
        <v>0</v>
      </c>
      <c r="R64" s="128">
        <v>0</v>
      </c>
      <c r="S64" s="128">
        <v>0</v>
      </c>
      <c r="T64" s="128">
        <v>0</v>
      </c>
      <c r="U64" s="128">
        <v>0</v>
      </c>
      <c r="V64" s="128">
        <v>54</v>
      </c>
      <c r="W64" s="128">
        <v>0</v>
      </c>
      <c r="X64" s="145">
        <f t="shared" si="19"/>
        <v>54</v>
      </c>
      <c r="Y64" s="128"/>
      <c r="Z64" s="151"/>
    </row>
    <row r="65" spans="1:26" s="152" customFormat="1" ht="18" customHeight="1" x14ac:dyDescent="0.2">
      <c r="A65" s="118"/>
      <c r="B65" s="140" t="s">
        <v>263</v>
      </c>
      <c r="C65" s="180"/>
      <c r="D65" s="180"/>
      <c r="E65" s="180"/>
      <c r="F65" s="180"/>
      <c r="G65" s="180"/>
      <c r="H65" s="180"/>
      <c r="I65" s="180"/>
      <c r="J65" s="181" t="s">
        <v>16</v>
      </c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45"/>
      <c r="Y65" s="128"/>
      <c r="Z65" s="151"/>
    </row>
    <row r="66" spans="1:26" s="152" customFormat="1" ht="11.25" customHeight="1" x14ac:dyDescent="0.2">
      <c r="A66" s="147"/>
      <c r="B66" s="148"/>
      <c r="C66" s="178"/>
      <c r="D66" s="178"/>
      <c r="E66" s="178"/>
      <c r="F66" s="178"/>
      <c r="G66" s="178"/>
      <c r="H66" s="178"/>
      <c r="I66" s="178"/>
      <c r="J66" s="17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50"/>
      <c r="Y66" s="149"/>
      <c r="Z66" s="151"/>
    </row>
    <row r="67" spans="1:26" s="129" customFormat="1" ht="38.25" x14ac:dyDescent="0.2">
      <c r="A67" s="163" t="s">
        <v>22</v>
      </c>
      <c r="B67" s="164" t="s">
        <v>77</v>
      </c>
      <c r="C67" s="175"/>
      <c r="D67" s="175"/>
      <c r="E67" s="175"/>
      <c r="F67" s="175"/>
      <c r="G67" s="175"/>
      <c r="H67" s="175"/>
      <c r="I67" s="175"/>
      <c r="J67" s="181"/>
      <c r="K67" s="145">
        <f>SUM(K68:K70)</f>
        <v>637</v>
      </c>
      <c r="L67" s="145">
        <f>SUM(L68:L70)</f>
        <v>179</v>
      </c>
      <c r="M67" s="145">
        <f t="shared" ref="M67:Y67" si="24">SUM(M68:M70)</f>
        <v>458</v>
      </c>
      <c r="N67" s="145">
        <f t="shared" si="24"/>
        <v>68</v>
      </c>
      <c r="O67" s="145">
        <f t="shared" si="24"/>
        <v>0</v>
      </c>
      <c r="P67" s="145">
        <f t="shared" si="24"/>
        <v>0</v>
      </c>
      <c r="Q67" s="145">
        <f t="shared" si="24"/>
        <v>0</v>
      </c>
      <c r="R67" s="145">
        <f t="shared" si="24"/>
        <v>0</v>
      </c>
      <c r="S67" s="145">
        <f t="shared" si="24"/>
        <v>0</v>
      </c>
      <c r="T67" s="145">
        <f t="shared" si="24"/>
        <v>88</v>
      </c>
      <c r="U67" s="145">
        <f t="shared" si="24"/>
        <v>218</v>
      </c>
      <c r="V67" s="145">
        <f t="shared" si="24"/>
        <v>100</v>
      </c>
      <c r="W67" s="145">
        <f t="shared" si="24"/>
        <v>52</v>
      </c>
      <c r="X67" s="145">
        <f t="shared" si="19"/>
        <v>458</v>
      </c>
      <c r="Y67" s="145">
        <f t="shared" si="24"/>
        <v>58</v>
      </c>
      <c r="Z67" s="124"/>
    </row>
    <row r="68" spans="1:26" s="129" customFormat="1" ht="25.5" x14ac:dyDescent="0.2">
      <c r="A68" s="117" t="s">
        <v>78</v>
      </c>
      <c r="B68" s="139" t="s">
        <v>117</v>
      </c>
      <c r="C68" s="176"/>
      <c r="D68" s="176"/>
      <c r="E68" s="176"/>
      <c r="F68" s="176"/>
      <c r="G68" s="176"/>
      <c r="H68" s="176"/>
      <c r="I68" s="176"/>
      <c r="J68" s="177" t="s">
        <v>48</v>
      </c>
      <c r="K68" s="90">
        <f t="shared" si="20"/>
        <v>529</v>
      </c>
      <c r="L68" s="90">
        <v>179</v>
      </c>
      <c r="M68" s="90">
        <v>350</v>
      </c>
      <c r="N68" s="90">
        <v>68</v>
      </c>
      <c r="O68" s="90"/>
      <c r="P68" s="90">
        <v>0</v>
      </c>
      <c r="Q68" s="90">
        <v>0</v>
      </c>
      <c r="R68" s="90"/>
      <c r="S68" s="90"/>
      <c r="T68" s="90">
        <v>88</v>
      </c>
      <c r="U68" s="90">
        <v>110</v>
      </c>
      <c r="V68" s="90">
        <v>100</v>
      </c>
      <c r="W68" s="90">
        <v>52</v>
      </c>
      <c r="X68" s="126">
        <f t="shared" si="19"/>
        <v>350</v>
      </c>
      <c r="Y68" s="90">
        <v>58</v>
      </c>
      <c r="Z68" s="122"/>
    </row>
    <row r="69" spans="1:26" s="152" customFormat="1" ht="15" customHeight="1" x14ac:dyDescent="0.2">
      <c r="A69" s="118" t="s">
        <v>83</v>
      </c>
      <c r="B69" s="140" t="s">
        <v>66</v>
      </c>
      <c r="C69" s="180"/>
      <c r="D69" s="180"/>
      <c r="E69" s="180"/>
      <c r="F69" s="180"/>
      <c r="G69" s="180"/>
      <c r="H69" s="181" t="s">
        <v>193</v>
      </c>
      <c r="I69" s="180"/>
      <c r="J69" s="181"/>
      <c r="K69" s="128">
        <f t="shared" si="20"/>
        <v>72</v>
      </c>
      <c r="L69" s="128"/>
      <c r="M69" s="128">
        <v>72</v>
      </c>
      <c r="N69" s="128"/>
      <c r="O69" s="128"/>
      <c r="P69" s="128">
        <v>0</v>
      </c>
      <c r="Q69" s="128">
        <v>0</v>
      </c>
      <c r="R69" s="128">
        <v>0</v>
      </c>
      <c r="S69" s="128">
        <v>0</v>
      </c>
      <c r="T69" s="128">
        <v>0</v>
      </c>
      <c r="U69" s="128">
        <v>72</v>
      </c>
      <c r="V69" s="128">
        <v>0</v>
      </c>
      <c r="W69" s="128">
        <v>0</v>
      </c>
      <c r="X69" s="145">
        <f t="shared" si="19"/>
        <v>72</v>
      </c>
      <c r="Y69" s="128"/>
      <c r="Z69" s="151"/>
    </row>
    <row r="70" spans="1:26" s="152" customFormat="1" ht="25.5" x14ac:dyDescent="0.2">
      <c r="A70" s="118" t="s">
        <v>76</v>
      </c>
      <c r="B70" s="140" t="s">
        <v>68</v>
      </c>
      <c r="C70" s="180"/>
      <c r="D70" s="180"/>
      <c r="E70" s="180"/>
      <c r="F70" s="180"/>
      <c r="G70" s="180"/>
      <c r="H70" s="180"/>
      <c r="I70" s="180"/>
      <c r="J70" s="181"/>
      <c r="K70" s="128">
        <f t="shared" si="20"/>
        <v>36</v>
      </c>
      <c r="L70" s="128"/>
      <c r="M70" s="128">
        <v>36</v>
      </c>
      <c r="N70" s="128"/>
      <c r="O70" s="128"/>
      <c r="P70" s="128"/>
      <c r="Q70" s="128"/>
      <c r="R70" s="128"/>
      <c r="S70" s="128"/>
      <c r="T70" s="128"/>
      <c r="U70" s="128">
        <v>36</v>
      </c>
      <c r="V70" s="128"/>
      <c r="W70" s="128"/>
      <c r="X70" s="145">
        <f t="shared" si="19"/>
        <v>36</v>
      </c>
      <c r="Y70" s="128"/>
      <c r="Z70" s="151"/>
    </row>
    <row r="71" spans="1:26" s="152" customFormat="1" x14ac:dyDescent="0.2">
      <c r="A71" s="118"/>
      <c r="B71" s="140" t="s">
        <v>263</v>
      </c>
      <c r="C71" s="180"/>
      <c r="D71" s="180"/>
      <c r="E71" s="180"/>
      <c r="F71" s="180"/>
      <c r="G71" s="180"/>
      <c r="H71" s="180"/>
      <c r="I71" s="180"/>
      <c r="J71" s="181" t="s">
        <v>16</v>
      </c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45"/>
      <c r="Y71" s="128"/>
      <c r="Z71" s="151"/>
    </row>
    <row r="72" spans="1:26" s="152" customFormat="1" ht="9" customHeight="1" x14ac:dyDescent="0.2">
      <c r="A72" s="147"/>
      <c r="B72" s="148"/>
      <c r="C72" s="178"/>
      <c r="D72" s="178"/>
      <c r="E72" s="178"/>
      <c r="F72" s="178"/>
      <c r="G72" s="178"/>
      <c r="H72" s="178"/>
      <c r="I72" s="178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50"/>
      <c r="Y72" s="149"/>
      <c r="Z72" s="151"/>
    </row>
    <row r="73" spans="1:26" s="129" customFormat="1" ht="51" x14ac:dyDescent="0.2">
      <c r="A73" s="163" t="s">
        <v>26</v>
      </c>
      <c r="B73" s="164" t="s">
        <v>84</v>
      </c>
      <c r="C73" s="175"/>
      <c r="D73" s="175"/>
      <c r="E73" s="175"/>
      <c r="F73" s="175"/>
      <c r="G73" s="175"/>
      <c r="H73" s="175"/>
      <c r="I73" s="175"/>
      <c r="J73" s="128"/>
      <c r="K73" s="145">
        <f>SUM(K74:K76)</f>
        <v>385</v>
      </c>
      <c r="L73" s="145">
        <f>SUM(L74:L76)</f>
        <v>45</v>
      </c>
      <c r="M73" s="132">
        <f t="shared" ref="M73:Y73" si="25">SUM(M74:M76)</f>
        <v>340</v>
      </c>
      <c r="N73" s="145">
        <f t="shared" si="25"/>
        <v>32</v>
      </c>
      <c r="O73" s="145">
        <f t="shared" si="25"/>
        <v>60</v>
      </c>
      <c r="P73" s="145">
        <f t="shared" si="25"/>
        <v>0</v>
      </c>
      <c r="Q73" s="145">
        <f t="shared" si="25"/>
        <v>0</v>
      </c>
      <c r="R73" s="145">
        <f t="shared" si="25"/>
        <v>0</v>
      </c>
      <c r="S73" s="145">
        <f t="shared" si="25"/>
        <v>18</v>
      </c>
      <c r="T73" s="145">
        <f t="shared" si="25"/>
        <v>52</v>
      </c>
      <c r="U73" s="145">
        <f t="shared" si="25"/>
        <v>19</v>
      </c>
      <c r="V73" s="145">
        <f t="shared" si="25"/>
        <v>63</v>
      </c>
      <c r="W73" s="145">
        <f t="shared" si="25"/>
        <v>188</v>
      </c>
      <c r="X73" s="145">
        <f t="shared" si="19"/>
        <v>340</v>
      </c>
      <c r="Y73" s="145">
        <f t="shared" si="25"/>
        <v>180</v>
      </c>
      <c r="Z73" s="124"/>
    </row>
    <row r="74" spans="1:26" s="129" customFormat="1" ht="51" x14ac:dyDescent="0.2">
      <c r="A74" s="117" t="s">
        <v>85</v>
      </c>
      <c r="B74" s="133" t="s">
        <v>118</v>
      </c>
      <c r="C74" s="182"/>
      <c r="D74" s="182"/>
      <c r="E74" s="182"/>
      <c r="F74" s="182"/>
      <c r="G74" s="182"/>
      <c r="H74" s="182"/>
      <c r="I74" s="182"/>
      <c r="J74" s="127" t="s">
        <v>48</v>
      </c>
      <c r="K74" s="90">
        <f t="shared" si="20"/>
        <v>331</v>
      </c>
      <c r="L74" s="90">
        <v>45</v>
      </c>
      <c r="M74" s="90">
        <v>286</v>
      </c>
      <c r="N74" s="90">
        <v>32</v>
      </c>
      <c r="O74" s="90">
        <v>60</v>
      </c>
      <c r="P74" s="90">
        <v>0</v>
      </c>
      <c r="Q74" s="90">
        <v>0</v>
      </c>
      <c r="R74" s="90">
        <v>0</v>
      </c>
      <c r="S74" s="90">
        <v>0</v>
      </c>
      <c r="T74" s="90">
        <v>34</v>
      </c>
      <c r="U74" s="90">
        <v>19</v>
      </c>
      <c r="V74" s="90">
        <v>63</v>
      </c>
      <c r="W74" s="90">
        <v>170</v>
      </c>
      <c r="X74" s="126">
        <f t="shared" si="19"/>
        <v>286</v>
      </c>
      <c r="Y74" s="90">
        <v>180</v>
      </c>
      <c r="Z74" s="122"/>
    </row>
    <row r="75" spans="1:26" s="152" customFormat="1" x14ac:dyDescent="0.2">
      <c r="A75" s="118" t="s">
        <v>212</v>
      </c>
      <c r="B75" s="140" t="s">
        <v>66</v>
      </c>
      <c r="C75" s="180"/>
      <c r="D75" s="180"/>
      <c r="E75" s="180"/>
      <c r="F75" s="180"/>
      <c r="G75" s="181" t="s">
        <v>48</v>
      </c>
      <c r="H75" s="180"/>
      <c r="I75" s="180"/>
      <c r="J75" s="128"/>
      <c r="K75" s="128">
        <f t="shared" si="20"/>
        <v>18</v>
      </c>
      <c r="L75" s="128"/>
      <c r="M75" s="128">
        <v>18</v>
      </c>
      <c r="N75" s="128"/>
      <c r="O75" s="128"/>
      <c r="P75" s="128"/>
      <c r="Q75" s="128"/>
      <c r="R75" s="128"/>
      <c r="S75" s="128"/>
      <c r="T75" s="128">
        <v>18</v>
      </c>
      <c r="U75" s="128"/>
      <c r="V75" s="128"/>
      <c r="W75" s="128"/>
      <c r="X75" s="145">
        <f t="shared" si="19"/>
        <v>18</v>
      </c>
      <c r="Y75" s="128"/>
      <c r="Z75" s="151"/>
    </row>
    <row r="76" spans="1:26" s="152" customFormat="1" ht="26.25" customHeight="1" x14ac:dyDescent="0.2">
      <c r="A76" s="118" t="s">
        <v>90</v>
      </c>
      <c r="B76" s="140" t="s">
        <v>68</v>
      </c>
      <c r="C76" s="180"/>
      <c r="D76" s="180"/>
      <c r="E76" s="180"/>
      <c r="F76" s="180"/>
      <c r="G76" s="180"/>
      <c r="H76" s="180"/>
      <c r="I76" s="180"/>
      <c r="J76" s="128" t="s">
        <v>181</v>
      </c>
      <c r="K76" s="128">
        <f t="shared" si="20"/>
        <v>36</v>
      </c>
      <c r="L76" s="128"/>
      <c r="M76" s="128">
        <v>36</v>
      </c>
      <c r="N76" s="128"/>
      <c r="O76" s="128"/>
      <c r="P76" s="128">
        <v>0</v>
      </c>
      <c r="Q76" s="128">
        <v>0</v>
      </c>
      <c r="R76" s="128">
        <v>0</v>
      </c>
      <c r="S76" s="128">
        <v>18</v>
      </c>
      <c r="T76" s="128">
        <v>0</v>
      </c>
      <c r="U76" s="128">
        <v>0</v>
      </c>
      <c r="V76" s="128">
        <v>0</v>
      </c>
      <c r="W76" s="128">
        <v>18</v>
      </c>
      <c r="X76" s="145">
        <f t="shared" si="19"/>
        <v>36</v>
      </c>
      <c r="Y76" s="128"/>
      <c r="Z76" s="151"/>
    </row>
    <row r="77" spans="1:26" s="152" customFormat="1" ht="18" customHeight="1" x14ac:dyDescent="0.2">
      <c r="A77" s="118"/>
      <c r="B77" s="140" t="s">
        <v>263</v>
      </c>
      <c r="C77" s="180"/>
      <c r="D77" s="180"/>
      <c r="E77" s="180"/>
      <c r="F77" s="180"/>
      <c r="G77" s="180"/>
      <c r="H77" s="180"/>
      <c r="I77" s="180"/>
      <c r="J77" s="128" t="s">
        <v>16</v>
      </c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45"/>
      <c r="Y77" s="128"/>
      <c r="Z77" s="151"/>
    </row>
    <row r="78" spans="1:26" s="152" customFormat="1" ht="8.25" customHeight="1" x14ac:dyDescent="0.2">
      <c r="A78" s="147"/>
      <c r="B78" s="170"/>
      <c r="C78" s="178"/>
      <c r="D78" s="178"/>
      <c r="E78" s="178"/>
      <c r="F78" s="178"/>
      <c r="G78" s="178"/>
      <c r="H78" s="178"/>
      <c r="I78" s="178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50"/>
      <c r="Y78" s="149"/>
      <c r="Z78" s="151"/>
    </row>
    <row r="79" spans="1:26" s="152" customFormat="1" ht="36" customHeight="1" x14ac:dyDescent="0.2">
      <c r="A79" s="163" t="s">
        <v>23</v>
      </c>
      <c r="B79" s="193" t="s">
        <v>91</v>
      </c>
      <c r="C79" s="180"/>
      <c r="D79" s="180"/>
      <c r="E79" s="180"/>
      <c r="F79" s="180"/>
      <c r="G79" s="180"/>
      <c r="H79" s="180"/>
      <c r="I79" s="180"/>
      <c r="J79" s="128"/>
      <c r="K79" s="145">
        <f>SUM(K80:K84)</f>
        <v>833</v>
      </c>
      <c r="L79" s="145">
        <f t="shared" ref="L79:N79" si="26">SUM(L80:L84)</f>
        <v>203</v>
      </c>
      <c r="M79" s="145">
        <f t="shared" si="26"/>
        <v>630</v>
      </c>
      <c r="N79" s="145">
        <f t="shared" si="26"/>
        <v>91</v>
      </c>
      <c r="O79" s="145">
        <f t="shared" ref="O79" si="27">SUM(O80:O84)</f>
        <v>0</v>
      </c>
      <c r="P79" s="145">
        <f t="shared" ref="P79" si="28">SUM(P80:P84)</f>
        <v>94</v>
      </c>
      <c r="Q79" s="145">
        <f t="shared" ref="Q79" si="29">SUM(Q80:Q84)</f>
        <v>175</v>
      </c>
      <c r="R79" s="145">
        <f t="shared" ref="R79" si="30">SUM(R80:R84)</f>
        <v>207</v>
      </c>
      <c r="S79" s="145">
        <f t="shared" ref="S79" si="31">SUM(S80:S84)</f>
        <v>64</v>
      </c>
      <c r="T79" s="145">
        <f t="shared" ref="T79" si="32">SUM(T80:T84)</f>
        <v>0</v>
      </c>
      <c r="U79" s="145">
        <f t="shared" ref="U79" si="33">SUM(U80:U84)</f>
        <v>32</v>
      </c>
      <c r="V79" s="145">
        <f t="shared" ref="V79" si="34">SUM(V80:V84)</f>
        <v>58</v>
      </c>
      <c r="W79" s="145">
        <f t="shared" ref="W79" si="35">SUM(W80:W84)</f>
        <v>0</v>
      </c>
      <c r="X79" s="145">
        <f t="shared" ref="X79:Y79" si="36">SUM(X80:X84)</f>
        <v>630</v>
      </c>
      <c r="Y79" s="145">
        <f t="shared" si="36"/>
        <v>410</v>
      </c>
      <c r="Z79" s="151"/>
    </row>
    <row r="80" spans="1:26" s="129" customFormat="1" ht="25.5" x14ac:dyDescent="0.2">
      <c r="A80" s="117" t="s">
        <v>190</v>
      </c>
      <c r="B80" s="139" t="s">
        <v>92</v>
      </c>
      <c r="C80" s="176"/>
      <c r="D80" s="176"/>
      <c r="E80" s="177" t="s">
        <v>16</v>
      </c>
      <c r="F80" s="176"/>
      <c r="G80" s="176"/>
      <c r="H80" s="176"/>
      <c r="I80" s="176"/>
      <c r="J80" s="127"/>
      <c r="K80" s="90">
        <f t="shared" si="20"/>
        <v>386</v>
      </c>
      <c r="L80" s="90">
        <v>126</v>
      </c>
      <c r="M80" s="90">
        <v>260</v>
      </c>
      <c r="N80" s="90">
        <v>56</v>
      </c>
      <c r="O80" s="90"/>
      <c r="P80" s="90">
        <v>58</v>
      </c>
      <c r="Q80" s="90">
        <v>121</v>
      </c>
      <c r="R80" s="90">
        <v>81</v>
      </c>
      <c r="S80" s="90">
        <v>0</v>
      </c>
      <c r="T80" s="90">
        <v>0</v>
      </c>
      <c r="U80" s="90">
        <v>0</v>
      </c>
      <c r="V80" s="90">
        <v>0</v>
      </c>
      <c r="W80" s="90">
        <v>0</v>
      </c>
      <c r="X80" s="126">
        <f t="shared" si="19"/>
        <v>260</v>
      </c>
      <c r="Y80" s="90">
        <v>256</v>
      </c>
      <c r="Z80" s="122"/>
    </row>
    <row r="81" spans="1:47" s="129" customFormat="1" x14ac:dyDescent="0.2">
      <c r="A81" s="117" t="s">
        <v>191</v>
      </c>
      <c r="B81" s="139" t="s">
        <v>93</v>
      </c>
      <c r="C81" s="176"/>
      <c r="D81" s="176"/>
      <c r="E81" s="176"/>
      <c r="F81" s="176"/>
      <c r="G81" s="176"/>
      <c r="H81" s="176"/>
      <c r="I81" s="177" t="s">
        <v>48</v>
      </c>
      <c r="J81" s="127"/>
      <c r="K81" s="90">
        <f t="shared" si="20"/>
        <v>135</v>
      </c>
      <c r="L81" s="90">
        <v>45</v>
      </c>
      <c r="M81" s="90">
        <v>90</v>
      </c>
      <c r="N81" s="90">
        <v>15</v>
      </c>
      <c r="O81" s="90"/>
      <c r="P81" s="90">
        <v>0</v>
      </c>
      <c r="Q81" s="90"/>
      <c r="R81" s="90"/>
      <c r="S81" s="90">
        <v>0</v>
      </c>
      <c r="T81" s="90">
        <v>0</v>
      </c>
      <c r="U81" s="90">
        <v>32</v>
      </c>
      <c r="V81" s="90">
        <v>58</v>
      </c>
      <c r="W81" s="90">
        <v>0</v>
      </c>
      <c r="X81" s="126">
        <f t="shared" si="19"/>
        <v>90</v>
      </c>
      <c r="Y81" s="90">
        <v>90</v>
      </c>
      <c r="Z81" s="122"/>
    </row>
    <row r="82" spans="1:47" s="129" customFormat="1" ht="25.5" x14ac:dyDescent="0.2">
      <c r="A82" s="117" t="s">
        <v>192</v>
      </c>
      <c r="B82" s="139" t="s">
        <v>94</v>
      </c>
      <c r="C82" s="176"/>
      <c r="D82" s="176"/>
      <c r="E82" s="176"/>
      <c r="F82" s="177" t="s">
        <v>48</v>
      </c>
      <c r="G82" s="176"/>
      <c r="H82" s="176"/>
      <c r="I82" s="176"/>
      <c r="J82" s="127"/>
      <c r="K82" s="90">
        <f t="shared" si="20"/>
        <v>96</v>
      </c>
      <c r="L82" s="90">
        <v>32</v>
      </c>
      <c r="M82" s="90">
        <v>64</v>
      </c>
      <c r="N82" s="90">
        <v>20</v>
      </c>
      <c r="O82" s="90"/>
      <c r="P82" s="90">
        <v>0</v>
      </c>
      <c r="Q82" s="90"/>
      <c r="R82" s="90">
        <v>0</v>
      </c>
      <c r="S82" s="90">
        <v>64</v>
      </c>
      <c r="T82" s="90">
        <v>0</v>
      </c>
      <c r="U82" s="90">
        <v>0</v>
      </c>
      <c r="V82" s="90">
        <v>0</v>
      </c>
      <c r="W82" s="90">
        <v>0</v>
      </c>
      <c r="X82" s="126">
        <f t="shared" si="19"/>
        <v>64</v>
      </c>
      <c r="Y82" s="90">
        <v>64</v>
      </c>
      <c r="Z82" s="122"/>
    </row>
    <row r="83" spans="1:47" s="152" customFormat="1" x14ac:dyDescent="0.2">
      <c r="A83" s="118" t="s">
        <v>95</v>
      </c>
      <c r="B83" s="140" t="s">
        <v>66</v>
      </c>
      <c r="C83" s="180"/>
      <c r="D83" s="180"/>
      <c r="E83" s="181" t="s">
        <v>48</v>
      </c>
      <c r="F83" s="180"/>
      <c r="G83" s="180"/>
      <c r="H83" s="180"/>
      <c r="I83" s="180"/>
      <c r="J83" s="128"/>
      <c r="K83" s="128">
        <f t="shared" si="20"/>
        <v>180</v>
      </c>
      <c r="L83" s="128"/>
      <c r="M83" s="128">
        <v>180</v>
      </c>
      <c r="N83" s="128"/>
      <c r="O83" s="128"/>
      <c r="P83" s="128">
        <v>36</v>
      </c>
      <c r="Q83" s="128">
        <v>54</v>
      </c>
      <c r="R83" s="128">
        <v>90</v>
      </c>
      <c r="S83" s="128">
        <v>0</v>
      </c>
      <c r="T83" s="128">
        <v>0</v>
      </c>
      <c r="U83" s="128">
        <v>0</v>
      </c>
      <c r="V83" s="128">
        <v>0</v>
      </c>
      <c r="W83" s="128">
        <v>0</v>
      </c>
      <c r="X83" s="145">
        <f t="shared" si="19"/>
        <v>180</v>
      </c>
      <c r="Y83" s="128"/>
      <c r="Z83" s="151"/>
    </row>
    <row r="84" spans="1:47" s="152" customFormat="1" ht="25.5" x14ac:dyDescent="0.2">
      <c r="A84" s="118" t="s">
        <v>90</v>
      </c>
      <c r="B84" s="140" t="s">
        <v>68</v>
      </c>
      <c r="C84" s="180"/>
      <c r="D84" s="180"/>
      <c r="E84" s="180"/>
      <c r="F84" s="180"/>
      <c r="G84" s="180"/>
      <c r="H84" s="180"/>
      <c r="I84" s="180"/>
      <c r="J84" s="128"/>
      <c r="K84" s="128">
        <f t="shared" si="20"/>
        <v>36</v>
      </c>
      <c r="L84" s="128"/>
      <c r="M84" s="128">
        <v>36</v>
      </c>
      <c r="N84" s="128"/>
      <c r="O84" s="128"/>
      <c r="P84" s="128"/>
      <c r="Q84" s="128"/>
      <c r="R84" s="128">
        <v>36</v>
      </c>
      <c r="S84" s="128"/>
      <c r="T84" s="128"/>
      <c r="U84" s="128"/>
      <c r="V84" s="128"/>
      <c r="W84" s="128"/>
      <c r="X84" s="145">
        <f t="shared" si="19"/>
        <v>36</v>
      </c>
      <c r="Y84" s="128"/>
      <c r="Z84" s="151"/>
    </row>
    <row r="85" spans="1:47" s="152" customFormat="1" ht="18" customHeight="1" x14ac:dyDescent="0.2">
      <c r="A85" s="118"/>
      <c r="B85" s="140" t="s">
        <v>263</v>
      </c>
      <c r="C85" s="180"/>
      <c r="D85" s="180"/>
      <c r="E85" s="180"/>
      <c r="F85" s="180"/>
      <c r="G85" s="180"/>
      <c r="H85" s="180"/>
      <c r="I85" s="180"/>
      <c r="J85" s="128" t="s">
        <v>16</v>
      </c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45"/>
      <c r="Y85" s="128"/>
      <c r="Z85" s="151"/>
    </row>
    <row r="86" spans="1:47" s="129" customFormat="1" ht="19.5" customHeight="1" x14ac:dyDescent="0.2">
      <c r="A86" s="117"/>
      <c r="B86" s="146" t="s">
        <v>96</v>
      </c>
      <c r="C86" s="183"/>
      <c r="D86" s="183"/>
      <c r="E86" s="183"/>
      <c r="F86" s="183"/>
      <c r="G86" s="183"/>
      <c r="H86" s="183"/>
      <c r="I86" s="183"/>
      <c r="J86" s="125"/>
      <c r="K86" s="126">
        <f t="shared" ref="K86:W86" si="37">K13+K33+K38+K42</f>
        <v>7467</v>
      </c>
      <c r="L86" s="126">
        <f t="shared" si="37"/>
        <v>1929</v>
      </c>
      <c r="M86" s="126">
        <f t="shared" si="37"/>
        <v>5328</v>
      </c>
      <c r="N86" s="126">
        <f t="shared" si="37"/>
        <v>1609</v>
      </c>
      <c r="O86" s="126">
        <f t="shared" si="37"/>
        <v>60</v>
      </c>
      <c r="P86" s="126">
        <f t="shared" si="37"/>
        <v>612</v>
      </c>
      <c r="Q86" s="126">
        <f t="shared" si="37"/>
        <v>828</v>
      </c>
      <c r="R86" s="126">
        <f t="shared" si="37"/>
        <v>612</v>
      </c>
      <c r="S86" s="126">
        <f t="shared" si="37"/>
        <v>756</v>
      </c>
      <c r="T86" s="126">
        <f t="shared" si="37"/>
        <v>612</v>
      </c>
      <c r="U86" s="126">
        <f t="shared" si="37"/>
        <v>828</v>
      </c>
      <c r="V86" s="126">
        <f t="shared" si="37"/>
        <v>612</v>
      </c>
      <c r="W86" s="126">
        <f t="shared" si="37"/>
        <v>468</v>
      </c>
      <c r="X86" s="126">
        <f t="shared" si="19"/>
        <v>5328</v>
      </c>
      <c r="Y86" s="126"/>
      <c r="Z86" s="124"/>
    </row>
    <row r="87" spans="1:47" s="129" customFormat="1" ht="16.5" customHeight="1" x14ac:dyDescent="0.2">
      <c r="A87" s="117"/>
      <c r="B87" s="136" t="s">
        <v>221</v>
      </c>
      <c r="C87" s="173"/>
      <c r="D87" s="173"/>
      <c r="E87" s="173"/>
      <c r="F87" s="173"/>
      <c r="G87" s="173"/>
      <c r="H87" s="173"/>
      <c r="I87" s="173"/>
      <c r="J87" s="125"/>
      <c r="K87" s="126"/>
      <c r="L87" s="126"/>
      <c r="M87" s="126">
        <v>252</v>
      </c>
      <c r="N87" s="126"/>
      <c r="O87" s="126"/>
      <c r="P87" s="126"/>
      <c r="Q87" s="126">
        <v>36</v>
      </c>
      <c r="R87" s="126"/>
      <c r="S87" s="126">
        <v>108</v>
      </c>
      <c r="T87" s="126"/>
      <c r="U87" s="126">
        <v>36</v>
      </c>
      <c r="V87" s="126"/>
      <c r="W87" s="126">
        <v>72</v>
      </c>
      <c r="X87" s="126">
        <f>SUM(Q87:W87)</f>
        <v>252</v>
      </c>
      <c r="Y87" s="126"/>
      <c r="Z87" s="124"/>
    </row>
    <row r="88" spans="1:47" s="129" customFormat="1" ht="39" customHeight="1" x14ac:dyDescent="0.2">
      <c r="A88" s="117"/>
      <c r="B88" s="136" t="str">
        <f>[1]План!B96</f>
        <v xml:space="preserve">Учебная и производственная (по профилю специальности) практики </v>
      </c>
      <c r="C88" s="173"/>
      <c r="D88" s="173"/>
      <c r="E88" s="173"/>
      <c r="F88" s="173"/>
      <c r="G88" s="173"/>
      <c r="H88" s="173"/>
      <c r="I88" s="173"/>
      <c r="J88" s="125"/>
      <c r="K88" s="126"/>
      <c r="L88" s="126"/>
      <c r="M88" s="126"/>
      <c r="N88" s="126"/>
      <c r="O88" s="126"/>
      <c r="P88" s="126">
        <f>SUM(P90+P93)</f>
        <v>36</v>
      </c>
      <c r="Q88" s="126">
        <f t="shared" ref="Q88:W88" si="38">SUM(Q90+Q93)</f>
        <v>54</v>
      </c>
      <c r="R88" s="126">
        <f t="shared" si="38"/>
        <v>162</v>
      </c>
      <c r="S88" s="126">
        <f t="shared" si="38"/>
        <v>86</v>
      </c>
      <c r="T88" s="126">
        <f t="shared" si="38"/>
        <v>180</v>
      </c>
      <c r="U88" s="126">
        <f t="shared" si="38"/>
        <v>234</v>
      </c>
      <c r="V88" s="126">
        <f t="shared" si="38"/>
        <v>94</v>
      </c>
      <c r="W88" s="126">
        <f t="shared" si="38"/>
        <v>54</v>
      </c>
      <c r="X88" s="126">
        <f>SUM(X90+X93)</f>
        <v>900</v>
      </c>
      <c r="Y88" s="126">
        <f>SUM(P88:W88)</f>
        <v>900</v>
      </c>
      <c r="Z88" s="124"/>
    </row>
    <row r="89" spans="1:47" s="129" customFormat="1" ht="14.25" customHeight="1" x14ac:dyDescent="0.2">
      <c r="A89" s="117"/>
      <c r="B89" s="136" t="str">
        <f>[1]План!B97</f>
        <v>Учебная практика</v>
      </c>
      <c r="C89" s="173"/>
      <c r="D89" s="173"/>
      <c r="E89" s="173"/>
      <c r="F89" s="173"/>
      <c r="G89" s="173"/>
      <c r="H89" s="173"/>
      <c r="I89" s="173"/>
      <c r="J89" s="125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4"/>
    </row>
    <row r="90" spans="1:47" s="129" customFormat="1" ht="18.75" customHeight="1" x14ac:dyDescent="0.2">
      <c r="A90" s="117"/>
      <c r="B90" s="136" t="str">
        <f>[1]План!B98</f>
        <v xml:space="preserve">    Концентрированная</v>
      </c>
      <c r="C90" s="173"/>
      <c r="D90" s="173"/>
      <c r="E90" s="173"/>
      <c r="F90" s="173"/>
      <c r="G90" s="173"/>
      <c r="H90" s="173"/>
      <c r="I90" s="173"/>
      <c r="J90" s="125"/>
      <c r="K90" s="126"/>
      <c r="L90" s="126"/>
      <c r="M90" s="126"/>
      <c r="N90" s="126"/>
      <c r="O90" s="126"/>
      <c r="P90" s="126">
        <f t="shared" ref="P90:W90" si="39">SUM(P56+P63+P69+P75+P83)</f>
        <v>36</v>
      </c>
      <c r="Q90" s="126">
        <f t="shared" si="39"/>
        <v>54</v>
      </c>
      <c r="R90" s="126">
        <f t="shared" si="39"/>
        <v>126</v>
      </c>
      <c r="S90" s="126">
        <f t="shared" si="39"/>
        <v>68</v>
      </c>
      <c r="T90" s="126">
        <f t="shared" si="39"/>
        <v>180</v>
      </c>
      <c r="U90" s="126">
        <f t="shared" si="39"/>
        <v>198</v>
      </c>
      <c r="V90" s="126">
        <f t="shared" si="39"/>
        <v>40</v>
      </c>
      <c r="W90" s="126">
        <f t="shared" si="39"/>
        <v>0</v>
      </c>
      <c r="X90" s="126">
        <f>SUM(P90:W90)</f>
        <v>702</v>
      </c>
      <c r="Y90" s="126"/>
      <c r="Z90" s="124"/>
    </row>
    <row r="91" spans="1:47" s="129" customFormat="1" ht="15" customHeight="1" x14ac:dyDescent="0.2">
      <c r="A91" s="117"/>
      <c r="B91" s="136" t="str">
        <f>[1]План!B99</f>
        <v xml:space="preserve">    Рассредоточенная</v>
      </c>
      <c r="C91" s="173"/>
      <c r="D91" s="173"/>
      <c r="E91" s="173"/>
      <c r="F91" s="173"/>
      <c r="G91" s="173"/>
      <c r="H91" s="173"/>
      <c r="I91" s="173"/>
      <c r="J91" s="125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>
        <f t="shared" ref="X91:X93" si="40">SUM(Q91:W91)</f>
        <v>0</v>
      </c>
      <c r="Y91" s="126"/>
      <c r="Z91" s="124"/>
    </row>
    <row r="92" spans="1:47" s="129" customFormat="1" ht="27" customHeight="1" x14ac:dyDescent="0.2">
      <c r="A92" s="117"/>
      <c r="B92" s="136" t="str">
        <f>[1]План!B101</f>
        <v>Производственная (по профилю специальности) практика</v>
      </c>
      <c r="C92" s="173"/>
      <c r="D92" s="173"/>
      <c r="E92" s="173"/>
      <c r="F92" s="173"/>
      <c r="G92" s="173"/>
      <c r="H92" s="173"/>
      <c r="I92" s="173"/>
      <c r="J92" s="125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>
        <f t="shared" si="40"/>
        <v>0</v>
      </c>
      <c r="Y92" s="126"/>
      <c r="Z92" s="124"/>
    </row>
    <row r="93" spans="1:47" s="129" customFormat="1" ht="12" customHeight="1" x14ac:dyDescent="0.2">
      <c r="A93" s="117"/>
      <c r="B93" s="136" t="str">
        <f>[1]План!B102</f>
        <v xml:space="preserve">    Концентрированная</v>
      </c>
      <c r="C93" s="173"/>
      <c r="D93" s="173"/>
      <c r="E93" s="173"/>
      <c r="F93" s="173"/>
      <c r="G93" s="173"/>
      <c r="H93" s="173"/>
      <c r="I93" s="173"/>
      <c r="J93" s="125"/>
      <c r="K93" s="126"/>
      <c r="L93" s="126"/>
      <c r="M93" s="126"/>
      <c r="N93" s="126"/>
      <c r="O93" s="126"/>
      <c r="P93" s="126">
        <f t="shared" ref="P93:W93" si="41">SUM(P57+P64+P70+P76+P84)</f>
        <v>0</v>
      </c>
      <c r="Q93" s="126">
        <f t="shared" si="41"/>
        <v>0</v>
      </c>
      <c r="R93" s="126">
        <f t="shared" si="41"/>
        <v>36</v>
      </c>
      <c r="S93" s="126">
        <f t="shared" si="41"/>
        <v>18</v>
      </c>
      <c r="T93" s="126">
        <f t="shared" si="41"/>
        <v>0</v>
      </c>
      <c r="U93" s="126">
        <f t="shared" si="41"/>
        <v>36</v>
      </c>
      <c r="V93" s="126">
        <f t="shared" si="41"/>
        <v>54</v>
      </c>
      <c r="W93" s="126">
        <f t="shared" si="41"/>
        <v>54</v>
      </c>
      <c r="X93" s="126">
        <f t="shared" si="40"/>
        <v>198</v>
      </c>
      <c r="Y93" s="126"/>
      <c r="Z93" s="124"/>
    </row>
    <row r="94" spans="1:47" s="155" customFormat="1" ht="16.5" customHeight="1" x14ac:dyDescent="0.2">
      <c r="A94" s="199" t="s">
        <v>128</v>
      </c>
      <c r="B94" s="202" t="s">
        <v>99</v>
      </c>
      <c r="C94" s="203"/>
      <c r="D94" s="203"/>
      <c r="E94" s="203"/>
      <c r="F94" s="203"/>
      <c r="G94" s="203"/>
      <c r="H94" s="203"/>
      <c r="I94" s="203"/>
      <c r="J94" s="157"/>
      <c r="K94" s="157"/>
      <c r="L94" s="157"/>
      <c r="M94" s="204">
        <v>144</v>
      </c>
      <c r="N94" s="157"/>
      <c r="O94" s="157"/>
      <c r="P94" s="157"/>
      <c r="Q94" s="157"/>
      <c r="R94" s="157"/>
      <c r="S94" s="157"/>
      <c r="T94" s="157"/>
      <c r="U94" s="157"/>
      <c r="V94" s="157"/>
      <c r="W94" s="157" t="s">
        <v>98</v>
      </c>
      <c r="X94" s="157"/>
      <c r="Y94" s="157"/>
      <c r="Z94" s="153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</row>
    <row r="95" spans="1:47" s="155" customFormat="1" ht="19.5" customHeight="1" x14ac:dyDescent="0.2">
      <c r="A95" s="200" t="s">
        <v>97</v>
      </c>
      <c r="B95" s="202" t="s">
        <v>127</v>
      </c>
      <c r="C95" s="203"/>
      <c r="D95" s="203"/>
      <c r="E95" s="203"/>
      <c r="F95" s="203"/>
      <c r="G95" s="203"/>
      <c r="H95" s="203"/>
      <c r="I95" s="203"/>
      <c r="J95" s="157"/>
      <c r="K95" s="157"/>
      <c r="L95" s="157"/>
      <c r="M95" s="204">
        <v>216</v>
      </c>
      <c r="N95" s="157"/>
      <c r="O95" s="157"/>
      <c r="P95" s="157"/>
      <c r="Q95" s="157"/>
      <c r="R95" s="157"/>
      <c r="S95" s="157"/>
      <c r="T95" s="157"/>
      <c r="U95" s="157"/>
      <c r="V95" s="157"/>
      <c r="W95" s="157" t="s">
        <v>100</v>
      </c>
      <c r="X95" s="157"/>
      <c r="Y95" s="157"/>
      <c r="Z95" s="153"/>
    </row>
    <row r="96" spans="1:47" s="155" customFormat="1" ht="25.5" customHeight="1" x14ac:dyDescent="0.2">
      <c r="A96" s="201"/>
      <c r="B96" s="156" t="s">
        <v>247</v>
      </c>
      <c r="C96" s="184"/>
      <c r="D96" s="184"/>
      <c r="E96" s="184"/>
      <c r="F96" s="184"/>
      <c r="G96" s="184"/>
      <c r="H96" s="184"/>
      <c r="I96" s="184"/>
      <c r="J96" s="157"/>
      <c r="K96" s="157"/>
      <c r="L96" s="158"/>
      <c r="M96" s="159"/>
      <c r="N96" s="159"/>
      <c r="O96" s="159"/>
      <c r="P96" s="205"/>
      <c r="Q96" s="205"/>
      <c r="R96" s="205"/>
      <c r="S96" s="205"/>
      <c r="T96" s="205"/>
      <c r="U96" s="205"/>
      <c r="V96" s="205"/>
      <c r="W96" s="157" t="s">
        <v>98</v>
      </c>
      <c r="X96" s="157"/>
      <c r="Y96" s="157"/>
      <c r="Z96" s="153"/>
    </row>
    <row r="97" spans="1:26" s="155" customFormat="1" ht="27" customHeight="1" x14ac:dyDescent="0.2">
      <c r="A97" s="201"/>
      <c r="B97" s="156" t="s">
        <v>248</v>
      </c>
      <c r="C97" s="156"/>
      <c r="D97" s="156"/>
      <c r="E97" s="156"/>
      <c r="F97" s="156"/>
      <c r="G97" s="156"/>
      <c r="H97" s="156"/>
      <c r="I97" s="156"/>
      <c r="J97" s="157"/>
      <c r="K97" s="157"/>
      <c r="L97" s="158"/>
      <c r="M97" s="160"/>
      <c r="N97" s="160"/>
      <c r="O97" s="160"/>
      <c r="P97" s="205"/>
      <c r="Q97" s="205"/>
      <c r="R97" s="205"/>
      <c r="S97" s="205"/>
      <c r="T97" s="205"/>
      <c r="U97" s="205"/>
      <c r="V97" s="205"/>
      <c r="W97" s="157" t="s">
        <v>249</v>
      </c>
      <c r="X97" s="157"/>
      <c r="Y97" s="157"/>
      <c r="Z97" s="153"/>
    </row>
    <row r="98" spans="1:26" s="155" customFormat="1" ht="13.5" customHeight="1" x14ac:dyDescent="0.2">
      <c r="A98" s="201"/>
      <c r="B98" s="156" t="s">
        <v>250</v>
      </c>
      <c r="C98" s="156"/>
      <c r="D98" s="156"/>
      <c r="E98" s="156"/>
      <c r="F98" s="156"/>
      <c r="G98" s="156"/>
      <c r="H98" s="156"/>
      <c r="I98" s="156"/>
      <c r="J98" s="157"/>
      <c r="K98" s="157"/>
      <c r="L98" s="158"/>
      <c r="M98" s="160"/>
      <c r="N98" s="160"/>
      <c r="O98" s="160"/>
      <c r="P98" s="205"/>
      <c r="Q98" s="205"/>
      <c r="R98" s="205"/>
      <c r="S98" s="205"/>
      <c r="T98" s="205"/>
      <c r="U98" s="205"/>
      <c r="V98" s="205"/>
      <c r="W98" s="205">
        <v>400</v>
      </c>
      <c r="X98" s="157"/>
      <c r="Y98" s="157"/>
      <c r="Z98" s="153"/>
    </row>
    <row r="99" spans="1:26" s="155" customFormat="1" ht="15.75" customHeight="1" x14ac:dyDescent="0.25">
      <c r="A99" s="201"/>
      <c r="B99" s="233" t="s">
        <v>251</v>
      </c>
      <c r="C99" s="233"/>
      <c r="D99" s="233"/>
      <c r="E99" s="233"/>
      <c r="F99" s="233"/>
      <c r="G99" s="233"/>
      <c r="H99" s="233"/>
      <c r="I99" s="233"/>
      <c r="J99" s="234"/>
      <c r="K99" s="234"/>
      <c r="L99" s="235"/>
      <c r="M99" s="235"/>
      <c r="N99" s="235"/>
      <c r="O99" s="235"/>
      <c r="P99" s="236"/>
      <c r="Q99" s="236"/>
      <c r="R99" s="236"/>
      <c r="S99" s="236"/>
      <c r="T99" s="236"/>
      <c r="U99" s="236"/>
      <c r="V99" s="236"/>
      <c r="W99" s="236"/>
      <c r="X99" s="157"/>
      <c r="Y99" s="157"/>
      <c r="Z99" s="153"/>
    </row>
  </sheetData>
  <mergeCells count="27">
    <mergeCell ref="A2:Y2"/>
    <mergeCell ref="A4:Y4"/>
    <mergeCell ref="A6:A9"/>
    <mergeCell ref="B6:B9"/>
    <mergeCell ref="K6:O6"/>
    <mergeCell ref="P6:Y6"/>
    <mergeCell ref="K7:K9"/>
    <mergeCell ref="L7:L9"/>
    <mergeCell ref="M7:O7"/>
    <mergeCell ref="P7:Q7"/>
    <mergeCell ref="R7:S7"/>
    <mergeCell ref="T7:U7"/>
    <mergeCell ref="S8:S9"/>
    <mergeCell ref="M8:M9"/>
    <mergeCell ref="V7:Y7"/>
    <mergeCell ref="B99:W99"/>
    <mergeCell ref="R8:R9"/>
    <mergeCell ref="N8:O8"/>
    <mergeCell ref="V8:V9"/>
    <mergeCell ref="Y8:Y9"/>
    <mergeCell ref="T8:T9"/>
    <mergeCell ref="U8:U9"/>
    <mergeCell ref="P8:P9"/>
    <mergeCell ref="W8:W9"/>
    <mergeCell ref="Q8:Q9"/>
    <mergeCell ref="C6:J9"/>
    <mergeCell ref="X8:X9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УЧ ПЛ т л</vt:lpstr>
      <vt:lpstr>Свод дан</vt:lpstr>
      <vt:lpstr>Кабинеты</vt:lpstr>
      <vt:lpstr>дисциплины</vt:lpstr>
      <vt:lpstr>УП 2016</vt:lpstr>
      <vt:lpstr>дисциплины!Область_печати</vt:lpstr>
    </vt:vector>
  </TitlesOfParts>
  <Company>Богородский кожтехникум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</dc:title>
  <dc:creator>Куфырина Галина Николаевна</dc:creator>
  <cp:lastModifiedBy>ЗУР</cp:lastModifiedBy>
  <cp:lastPrinted>2018-05-07T05:27:04Z</cp:lastPrinted>
  <dcterms:created xsi:type="dcterms:W3CDTF">1999-06-14T10:23:16Z</dcterms:created>
  <dcterms:modified xsi:type="dcterms:W3CDTF">2018-06-18T05:57:36Z</dcterms:modified>
</cp:coreProperties>
</file>